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úpravy" sheetId="2" r:id="rId2"/>
    <sheet name="SO 02 - vodovod, kanalizace" sheetId="3" r:id="rId3"/>
    <sheet name="SO 03 - ústřední vytápění" sheetId="4" r:id="rId4"/>
    <sheet name="SO 04 - vzduchotechnika" sheetId="5" r:id="rId5"/>
    <sheet name="SO 05 - elektrické rozvod..." sheetId="6" r:id="rId6"/>
    <sheet name="SO 06 - elektrické rozvod..." sheetId="7" r:id="rId7"/>
    <sheet name="SO 07 - ostatní a vedlejš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01 - Stavební úpravy'!$C$142:$K$952</definedName>
    <definedName name="_xlnm.Print_Area" localSheetId="1">'SO 01 - Stavební úpravy'!$C$4:$J$76,'SO 01 - Stavební úpravy'!$C$82:$J$124,'SO 01 - Stavební úpravy'!$C$130:$J$952</definedName>
    <definedName name="_xlnm.Print_Titles" localSheetId="1">'SO 01 - Stavební úpravy'!$142:$142</definedName>
    <definedName name="_xlnm._FilterDatabase" localSheetId="2" hidden="1">'SO 02 - vodovod, kanalizace'!$C$128:$K$397</definedName>
    <definedName name="_xlnm.Print_Area" localSheetId="2">'SO 02 - vodovod, kanalizace'!$C$4:$J$76,'SO 02 - vodovod, kanalizace'!$C$82:$J$110,'SO 02 - vodovod, kanalizace'!$C$116:$J$397</definedName>
    <definedName name="_xlnm.Print_Titles" localSheetId="2">'SO 02 - vodovod, kanalizace'!$128:$128</definedName>
    <definedName name="_xlnm._FilterDatabase" localSheetId="3" hidden="1">'SO 03 - ústřední vytápění'!$C$126:$K$200</definedName>
    <definedName name="_xlnm.Print_Area" localSheetId="3">'SO 03 - ústřední vytápění'!$C$4:$J$76,'SO 03 - ústřední vytápění'!$C$82:$J$108,'SO 03 - ústřední vytápění'!$C$114:$J$200</definedName>
    <definedName name="_xlnm.Print_Titles" localSheetId="3">'SO 03 - ústřední vytápění'!$126:$126</definedName>
    <definedName name="_xlnm._FilterDatabase" localSheetId="4" hidden="1">'SO 04 - vzduchotechnika'!$C$121:$K$294</definedName>
    <definedName name="_xlnm.Print_Area" localSheetId="4">'SO 04 - vzduchotechnika'!$C$4:$J$76,'SO 04 - vzduchotechnika'!$C$82:$J$103,'SO 04 - vzduchotechnika'!$C$109:$J$294</definedName>
    <definedName name="_xlnm.Print_Titles" localSheetId="4">'SO 04 - vzduchotechnika'!$121:$121</definedName>
    <definedName name="_xlnm._FilterDatabase" localSheetId="5" hidden="1">'SO 05 - elektrické rozvod...'!$C$120:$K$194</definedName>
    <definedName name="_xlnm.Print_Area" localSheetId="5">'SO 05 - elektrické rozvod...'!$C$4:$J$76,'SO 05 - elektrické rozvod...'!$C$82:$J$102,'SO 05 - elektrické rozvod...'!$C$108:$J$194</definedName>
    <definedName name="_xlnm.Print_Titles" localSheetId="5">'SO 05 - elektrické rozvod...'!$120:$120</definedName>
    <definedName name="_xlnm._FilterDatabase" localSheetId="6" hidden="1">'SO 06 - elektrické rozvod...'!$C$119:$K$158</definedName>
    <definedName name="_xlnm.Print_Area" localSheetId="6">'SO 06 - elektrické rozvod...'!$C$4:$J$76,'SO 06 - elektrické rozvod...'!$C$82:$J$101,'SO 06 - elektrické rozvod...'!$C$107:$J$158</definedName>
    <definedName name="_xlnm.Print_Titles" localSheetId="6">'SO 06 - elektrické rozvod...'!$119:$119</definedName>
    <definedName name="_xlnm._FilterDatabase" localSheetId="7" hidden="1">'SO 07 - ostatní a vedlejš...'!$C$118:$K$131</definedName>
    <definedName name="_xlnm.Print_Area" localSheetId="7">'SO 07 - ostatní a vedlejš...'!$C$4:$J$76,'SO 07 - ostatní a vedlejš...'!$C$82:$J$100,'SO 07 - ostatní a vedlejš...'!$C$106:$J$131</definedName>
    <definedName name="_xlnm.Print_Titles" localSheetId="7">'SO 07 - ostatní a vedlejš...'!$118:$118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7" r="J37"/>
  <c r="J36"/>
  <c i="1" r="AY100"/>
  <c i="7" r="J35"/>
  <c i="1" r="AX100"/>
  <c i="7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6" r="J37"/>
  <c r="J36"/>
  <c i="1" r="AY99"/>
  <c i="6" r="J35"/>
  <c i="1" r="AX99"/>
  <c i="6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5" r="J123"/>
  <c r="J37"/>
  <c r="J36"/>
  <c i="1" r="AY98"/>
  <c i="5" r="J35"/>
  <c i="1" r="AX98"/>
  <c i="5"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97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4" r="J37"/>
  <c r="J36"/>
  <c i="1" r="AY97"/>
  <c i="4" r="J35"/>
  <c i="1" r="AX97"/>
  <c i="4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3" r="J37"/>
  <c r="J36"/>
  <c i="1" r="AY96"/>
  <c i="3" r="J35"/>
  <c i="1" r="AX96"/>
  <c i="3"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119"/>
  <c i="2" r="J37"/>
  <c r="J36"/>
  <c i="1" r="AY95"/>
  <c i="2" r="J35"/>
  <c i="1" r="AX95"/>
  <c i="2"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22"/>
  <c r="BH922"/>
  <c r="BG922"/>
  <c r="BF922"/>
  <c r="T922"/>
  <c r="R922"/>
  <c r="P922"/>
  <c r="BI921"/>
  <c r="BH921"/>
  <c r="BG921"/>
  <c r="BF921"/>
  <c r="T921"/>
  <c r="R921"/>
  <c r="P921"/>
  <c r="BI916"/>
  <c r="BH916"/>
  <c r="BG916"/>
  <c r="BF916"/>
  <c r="T916"/>
  <c r="R916"/>
  <c r="P916"/>
  <c r="BI911"/>
  <c r="BH911"/>
  <c r="BG911"/>
  <c r="BF911"/>
  <c r="T911"/>
  <c r="R911"/>
  <c r="P911"/>
  <c r="BI909"/>
  <c r="BH909"/>
  <c r="BG909"/>
  <c r="BF909"/>
  <c r="T909"/>
  <c r="R909"/>
  <c r="P909"/>
  <c r="BI908"/>
  <c r="BH908"/>
  <c r="BG908"/>
  <c r="BF908"/>
  <c r="T908"/>
  <c r="R908"/>
  <c r="P908"/>
  <c r="BI904"/>
  <c r="BH904"/>
  <c r="BG904"/>
  <c r="BF904"/>
  <c r="T904"/>
  <c r="R904"/>
  <c r="P904"/>
  <c r="BI903"/>
  <c r="BH903"/>
  <c r="BG903"/>
  <c r="BF903"/>
  <c r="T903"/>
  <c r="R903"/>
  <c r="P903"/>
  <c r="BI900"/>
  <c r="BH900"/>
  <c r="BG900"/>
  <c r="BF900"/>
  <c r="T900"/>
  <c r="R900"/>
  <c r="P900"/>
  <c r="BI897"/>
  <c r="BH897"/>
  <c r="BG897"/>
  <c r="BF897"/>
  <c r="T897"/>
  <c r="R897"/>
  <c r="P897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88"/>
  <c r="BH888"/>
  <c r="BG888"/>
  <c r="BF888"/>
  <c r="T888"/>
  <c r="R888"/>
  <c r="P888"/>
  <c r="BI882"/>
  <c r="BH882"/>
  <c r="BG882"/>
  <c r="BF882"/>
  <c r="T882"/>
  <c r="R882"/>
  <c r="P882"/>
  <c r="BI876"/>
  <c r="BH876"/>
  <c r="BG876"/>
  <c r="BF876"/>
  <c r="T876"/>
  <c r="R876"/>
  <c r="P876"/>
  <c r="BI875"/>
  <c r="BH875"/>
  <c r="BG875"/>
  <c r="BF875"/>
  <c r="T875"/>
  <c r="R875"/>
  <c r="P875"/>
  <c r="BI845"/>
  <c r="BH845"/>
  <c r="BG845"/>
  <c r="BF845"/>
  <c r="T845"/>
  <c r="R845"/>
  <c r="P845"/>
  <c r="BI841"/>
  <c r="BH841"/>
  <c r="BG841"/>
  <c r="BF841"/>
  <c r="T841"/>
  <c r="R841"/>
  <c r="P841"/>
  <c r="BI839"/>
  <c r="BH839"/>
  <c r="BG839"/>
  <c r="BF839"/>
  <c r="T839"/>
  <c r="R839"/>
  <c r="P839"/>
  <c r="BI836"/>
  <c r="BH836"/>
  <c r="BG836"/>
  <c r="BF836"/>
  <c r="T836"/>
  <c r="R836"/>
  <c r="P836"/>
  <c r="BI835"/>
  <c r="BH835"/>
  <c r="BG835"/>
  <c r="BF835"/>
  <c r="T835"/>
  <c r="R835"/>
  <c r="P835"/>
  <c r="BI833"/>
  <c r="BH833"/>
  <c r="BG833"/>
  <c r="BF833"/>
  <c r="T833"/>
  <c r="R833"/>
  <c r="P833"/>
  <c r="BI830"/>
  <c r="BH830"/>
  <c r="BG830"/>
  <c r="BF830"/>
  <c r="T830"/>
  <c r="R830"/>
  <c r="P830"/>
  <c r="BI827"/>
  <c r="BH827"/>
  <c r="BG827"/>
  <c r="BF827"/>
  <c r="T827"/>
  <c r="R827"/>
  <c r="P827"/>
  <c r="BI825"/>
  <c r="BH825"/>
  <c r="BG825"/>
  <c r="BF825"/>
  <c r="T825"/>
  <c r="R825"/>
  <c r="P825"/>
  <c r="BI821"/>
  <c r="BH821"/>
  <c r="BG821"/>
  <c r="BF821"/>
  <c r="T821"/>
  <c r="R821"/>
  <c r="P821"/>
  <c r="BI797"/>
  <c r="BH797"/>
  <c r="BG797"/>
  <c r="BF797"/>
  <c r="T797"/>
  <c r="R797"/>
  <c r="P797"/>
  <c r="BI792"/>
  <c r="BH792"/>
  <c r="BG792"/>
  <c r="BF792"/>
  <c r="T792"/>
  <c r="R792"/>
  <c r="P792"/>
  <c r="BI789"/>
  <c r="BH789"/>
  <c r="BG789"/>
  <c r="BF789"/>
  <c r="T789"/>
  <c r="R789"/>
  <c r="P789"/>
  <c r="BI786"/>
  <c r="BH786"/>
  <c r="BG786"/>
  <c r="BF786"/>
  <c r="T786"/>
  <c r="R786"/>
  <c r="P786"/>
  <c r="BI783"/>
  <c r="BH783"/>
  <c r="BG783"/>
  <c r="BF783"/>
  <c r="T783"/>
  <c r="R783"/>
  <c r="P783"/>
  <c r="BI778"/>
  <c r="BH778"/>
  <c r="BG778"/>
  <c r="BF778"/>
  <c r="T778"/>
  <c r="R778"/>
  <c r="P778"/>
  <c r="BI775"/>
  <c r="BH775"/>
  <c r="BG775"/>
  <c r="BF775"/>
  <c r="T775"/>
  <c r="R775"/>
  <c r="P775"/>
  <c r="BI764"/>
  <c r="BH764"/>
  <c r="BG764"/>
  <c r="BF764"/>
  <c r="T764"/>
  <c r="R764"/>
  <c r="P764"/>
  <c r="BI763"/>
  <c r="BH763"/>
  <c r="BG763"/>
  <c r="BF763"/>
  <c r="T763"/>
  <c r="R763"/>
  <c r="P763"/>
  <c r="BI759"/>
  <c r="BH759"/>
  <c r="BG759"/>
  <c r="BF759"/>
  <c r="T759"/>
  <c r="R759"/>
  <c r="P759"/>
  <c r="BI757"/>
  <c r="BH757"/>
  <c r="BG757"/>
  <c r="BF757"/>
  <c r="T757"/>
  <c r="R757"/>
  <c r="P757"/>
  <c r="BI754"/>
  <c r="BH754"/>
  <c r="BG754"/>
  <c r="BF754"/>
  <c r="T754"/>
  <c r="R754"/>
  <c r="P754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1"/>
  <c r="BH741"/>
  <c r="BG741"/>
  <c r="BF741"/>
  <c r="T741"/>
  <c r="R741"/>
  <c r="P741"/>
  <c r="BI740"/>
  <c r="BH740"/>
  <c r="BG740"/>
  <c r="BF740"/>
  <c r="T740"/>
  <c r="R740"/>
  <c r="P740"/>
  <c r="BI736"/>
  <c r="BH736"/>
  <c r="BG736"/>
  <c r="BF736"/>
  <c r="T736"/>
  <c r="R736"/>
  <c r="P736"/>
  <c r="BI733"/>
  <c r="BH733"/>
  <c r="BG733"/>
  <c r="BF733"/>
  <c r="T733"/>
  <c r="R733"/>
  <c r="P733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18"/>
  <c r="BH718"/>
  <c r="BG718"/>
  <c r="BF718"/>
  <c r="T718"/>
  <c r="R718"/>
  <c r="P718"/>
  <c r="BI716"/>
  <c r="BH716"/>
  <c r="BG716"/>
  <c r="BF716"/>
  <c r="T716"/>
  <c r="R716"/>
  <c r="P716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3"/>
  <c r="BH703"/>
  <c r="BG703"/>
  <c r="BF703"/>
  <c r="T703"/>
  <c r="R703"/>
  <c r="P703"/>
  <c r="BI698"/>
  <c r="BH698"/>
  <c r="BG698"/>
  <c r="BF698"/>
  <c r="T698"/>
  <c r="R698"/>
  <c r="P698"/>
  <c r="BI695"/>
  <c r="BH695"/>
  <c r="BG695"/>
  <c r="BF695"/>
  <c r="T695"/>
  <c r="R695"/>
  <c r="P695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7"/>
  <c r="BH677"/>
  <c r="BG677"/>
  <c r="BF677"/>
  <c r="T677"/>
  <c r="R677"/>
  <c r="P677"/>
  <c r="BI672"/>
  <c r="BH672"/>
  <c r="BG672"/>
  <c r="BF672"/>
  <c r="T672"/>
  <c r="R672"/>
  <c r="P672"/>
  <c r="BI667"/>
  <c r="BH667"/>
  <c r="BG667"/>
  <c r="BF667"/>
  <c r="T667"/>
  <c r="R667"/>
  <c r="P667"/>
  <c r="BI665"/>
  <c r="BH665"/>
  <c r="BG665"/>
  <c r="BF665"/>
  <c r="T665"/>
  <c r="R665"/>
  <c r="P665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4"/>
  <c r="BH634"/>
  <c r="BG634"/>
  <c r="BF634"/>
  <c r="T634"/>
  <c r="R634"/>
  <c r="P634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4"/>
  <c r="BH624"/>
  <c r="BG624"/>
  <c r="BF624"/>
  <c r="T624"/>
  <c r="T623"/>
  <c r="R624"/>
  <c r="R623"/>
  <c r="P624"/>
  <c r="P623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3"/>
  <c r="BH613"/>
  <c r="BG613"/>
  <c r="BF613"/>
  <c r="T613"/>
  <c r="R613"/>
  <c r="P613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4"/>
  <c r="BH594"/>
  <c r="BG594"/>
  <c r="BF594"/>
  <c r="T594"/>
  <c r="R594"/>
  <c r="P594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7"/>
  <c r="BH577"/>
  <c r="BG577"/>
  <c r="BF577"/>
  <c r="T577"/>
  <c r="R577"/>
  <c r="P577"/>
  <c r="BI574"/>
  <c r="BH574"/>
  <c r="BG574"/>
  <c r="BF574"/>
  <c r="T574"/>
  <c r="R574"/>
  <c r="P574"/>
  <c r="BI568"/>
  <c r="BH568"/>
  <c r="BG568"/>
  <c r="BF568"/>
  <c r="T568"/>
  <c r="R568"/>
  <c r="P568"/>
  <c r="BI565"/>
  <c r="BH565"/>
  <c r="BG565"/>
  <c r="BF565"/>
  <c r="T565"/>
  <c r="R565"/>
  <c r="P565"/>
  <c r="BI561"/>
  <c r="BH561"/>
  <c r="BG561"/>
  <c r="BF561"/>
  <c r="T561"/>
  <c r="R561"/>
  <c r="P561"/>
  <c r="BI557"/>
  <c r="BH557"/>
  <c r="BG557"/>
  <c r="BF557"/>
  <c r="T557"/>
  <c r="R557"/>
  <c r="P557"/>
  <c r="BI553"/>
  <c r="BH553"/>
  <c r="BG553"/>
  <c r="BF553"/>
  <c r="T553"/>
  <c r="R553"/>
  <c r="P553"/>
  <c r="BI549"/>
  <c r="BH549"/>
  <c r="BG549"/>
  <c r="BF549"/>
  <c r="T549"/>
  <c r="R549"/>
  <c r="P549"/>
  <c r="BI545"/>
  <c r="BH545"/>
  <c r="BG545"/>
  <c r="BF545"/>
  <c r="T545"/>
  <c r="R545"/>
  <c r="P545"/>
  <c r="BI541"/>
  <c r="BH541"/>
  <c r="BG541"/>
  <c r="BF541"/>
  <c r="T541"/>
  <c r="R541"/>
  <c r="P541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09"/>
  <c r="BH509"/>
  <c r="BG509"/>
  <c r="BF509"/>
  <c r="T509"/>
  <c r="R509"/>
  <c r="P509"/>
  <c r="BI503"/>
  <c r="BH503"/>
  <c r="BG503"/>
  <c r="BF503"/>
  <c r="T503"/>
  <c r="R503"/>
  <c r="P503"/>
  <c r="BI497"/>
  <c r="BH497"/>
  <c r="BG497"/>
  <c r="BF497"/>
  <c r="T497"/>
  <c r="R497"/>
  <c r="P497"/>
  <c r="BI494"/>
  <c r="BH494"/>
  <c r="BG494"/>
  <c r="BF494"/>
  <c r="T494"/>
  <c r="R494"/>
  <c r="P494"/>
  <c r="BI493"/>
  <c r="BH493"/>
  <c r="BG493"/>
  <c r="BF493"/>
  <c r="T493"/>
  <c r="R493"/>
  <c r="P493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3"/>
  <c r="BH483"/>
  <c r="BG483"/>
  <c r="BF483"/>
  <c r="T483"/>
  <c r="R483"/>
  <c r="P483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48"/>
  <c r="BH448"/>
  <c r="BG448"/>
  <c r="BF448"/>
  <c r="T448"/>
  <c r="R448"/>
  <c r="P448"/>
  <c r="BI443"/>
  <c r="BH443"/>
  <c r="BG443"/>
  <c r="BF443"/>
  <c r="T443"/>
  <c r="R443"/>
  <c r="P443"/>
  <c r="BI440"/>
  <c r="BH440"/>
  <c r="BG440"/>
  <c r="BF440"/>
  <c r="T440"/>
  <c r="R440"/>
  <c r="P440"/>
  <c r="BI436"/>
  <c r="BH436"/>
  <c r="BG436"/>
  <c r="BF436"/>
  <c r="T436"/>
  <c r="R436"/>
  <c r="P436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1"/>
  <c r="BH421"/>
  <c r="BG421"/>
  <c r="BF421"/>
  <c r="T421"/>
  <c r="T415"/>
  <c r="R421"/>
  <c r="R415"/>
  <c r="P421"/>
  <c r="P415"/>
  <c r="BI416"/>
  <c r="BH416"/>
  <c r="BG416"/>
  <c r="BF416"/>
  <c r="T416"/>
  <c r="R416"/>
  <c r="P416"/>
  <c r="BI411"/>
  <c r="BH411"/>
  <c r="BG411"/>
  <c r="BF411"/>
  <c r="T411"/>
  <c r="R411"/>
  <c r="P411"/>
  <c r="BI408"/>
  <c r="BH408"/>
  <c r="BG408"/>
  <c r="BF408"/>
  <c r="T408"/>
  <c r="R408"/>
  <c r="P408"/>
  <c r="BI403"/>
  <c r="BH403"/>
  <c r="BG403"/>
  <c r="BF403"/>
  <c r="T403"/>
  <c r="R403"/>
  <c r="P403"/>
  <c r="BI382"/>
  <c r="BH382"/>
  <c r="BG382"/>
  <c r="BF382"/>
  <c r="T382"/>
  <c r="R382"/>
  <c r="P382"/>
  <c r="BI381"/>
  <c r="BH381"/>
  <c r="BG381"/>
  <c r="BF381"/>
  <c r="T381"/>
  <c r="R381"/>
  <c r="P381"/>
  <c r="BI376"/>
  <c r="BH376"/>
  <c r="BG376"/>
  <c r="BF376"/>
  <c r="T376"/>
  <c r="R376"/>
  <c r="P376"/>
  <c r="BI358"/>
  <c r="BH358"/>
  <c r="BG358"/>
  <c r="BF358"/>
  <c r="T358"/>
  <c r="R358"/>
  <c r="P358"/>
  <c r="BI332"/>
  <c r="BH332"/>
  <c r="BG332"/>
  <c r="BF332"/>
  <c r="T332"/>
  <c r="R332"/>
  <c r="P332"/>
  <c r="BI327"/>
  <c r="BH327"/>
  <c r="BG327"/>
  <c r="BF327"/>
  <c r="T327"/>
  <c r="R327"/>
  <c r="P327"/>
  <c r="BI324"/>
  <c r="BH324"/>
  <c r="BG324"/>
  <c r="BF324"/>
  <c r="T324"/>
  <c r="R324"/>
  <c r="P324"/>
  <c r="BI318"/>
  <c r="BH318"/>
  <c r="BG318"/>
  <c r="BF318"/>
  <c r="T318"/>
  <c r="R318"/>
  <c r="P318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R300"/>
  <c r="P300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58"/>
  <c r="BH258"/>
  <c r="BG258"/>
  <c r="BF258"/>
  <c r="T258"/>
  <c r="R258"/>
  <c r="P258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4"/>
  <c r="BH224"/>
  <c r="BG224"/>
  <c r="BF224"/>
  <c r="T224"/>
  <c r="R224"/>
  <c r="P224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199"/>
  <c r="BH199"/>
  <c r="BG199"/>
  <c r="BF199"/>
  <c r="T199"/>
  <c r="R199"/>
  <c r="P199"/>
  <c r="BI190"/>
  <c r="BH190"/>
  <c r="BG190"/>
  <c r="BF190"/>
  <c r="T190"/>
  <c r="R190"/>
  <c r="P190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J140"/>
  <c r="J139"/>
  <c r="F139"/>
  <c r="F137"/>
  <c r="E135"/>
  <c r="J92"/>
  <c r="J91"/>
  <c r="F91"/>
  <c r="F89"/>
  <c r="E87"/>
  <c r="J18"/>
  <c r="E18"/>
  <c r="F140"/>
  <c r="J17"/>
  <c r="J12"/>
  <c r="J89"/>
  <c r="E7"/>
  <c r="E133"/>
  <c i="1" r="L90"/>
  <c r="AM90"/>
  <c r="AM89"/>
  <c r="L89"/>
  <c r="AM87"/>
  <c r="L87"/>
  <c r="L85"/>
  <c r="L84"/>
  <c i="2" r="BK741"/>
  <c r="BK727"/>
  <c r="J718"/>
  <c r="BK710"/>
  <c r="J691"/>
  <c r="J689"/>
  <c r="J681"/>
  <c r="J672"/>
  <c r="BK639"/>
  <c r="BK629"/>
  <c r="BK627"/>
  <c r="J619"/>
  <c r="BK613"/>
  <c r="J607"/>
  <c r="J601"/>
  <c r="J584"/>
  <c r="BK577"/>
  <c r="J565"/>
  <c r="BK553"/>
  <c r="J545"/>
  <c r="BK525"/>
  <c r="BK509"/>
  <c r="BK489"/>
  <c r="BK487"/>
  <c r="BK464"/>
  <c r="BK454"/>
  <c r="BK431"/>
  <c r="J416"/>
  <c r="BK382"/>
  <c r="BK358"/>
  <c r="J327"/>
  <c r="BK307"/>
  <c r="BK303"/>
  <c r="BK294"/>
  <c r="J290"/>
  <c r="J284"/>
  <c r="BK277"/>
  <c r="J269"/>
  <c r="J257"/>
  <c r="J240"/>
  <c r="J230"/>
  <c r="J208"/>
  <c r="BK186"/>
  <c r="J178"/>
  <c r="J164"/>
  <c r="J151"/>
  <c r="BK909"/>
  <c r="J908"/>
  <c r="BK904"/>
  <c r="BK903"/>
  <c r="BK900"/>
  <c r="BK897"/>
  <c r="J894"/>
  <c r="J891"/>
  <c r="BK845"/>
  <c r="J833"/>
  <c r="BK821"/>
  <c r="J792"/>
  <c r="BK783"/>
  <c r="BK763"/>
  <c r="BK757"/>
  <c r="BK740"/>
  <c r="BK724"/>
  <c r="J716"/>
  <c r="BK709"/>
  <c r="BK707"/>
  <c r="J695"/>
  <c r="BK692"/>
  <c r="J685"/>
  <c r="BK683"/>
  <c r="BK681"/>
  <c r="J641"/>
  <c r="J634"/>
  <c r="J632"/>
  <c r="J629"/>
  <c r="BK624"/>
  <c r="BK601"/>
  <c r="BK594"/>
  <c r="BK561"/>
  <c r="J528"/>
  <c r="BK503"/>
  <c r="BK493"/>
  <c r="J483"/>
  <c r="BK474"/>
  <c r="J467"/>
  <c r="J462"/>
  <c r="BK443"/>
  <c r="J430"/>
  <c r="J376"/>
  <c r="J310"/>
  <c r="J287"/>
  <c r="J273"/>
  <c r="BK252"/>
  <c r="BK235"/>
  <c r="J199"/>
  <c r="BK185"/>
  <c r="J167"/>
  <c r="BK151"/>
  <c r="J145"/>
  <c r="BK908"/>
  <c r="J900"/>
  <c r="BK892"/>
  <c r="J876"/>
  <c r="BK875"/>
  <c r="BK833"/>
  <c r="BK827"/>
  <c r="BK797"/>
  <c r="BK759"/>
  <c r="J750"/>
  <c r="BK748"/>
  <c r="J733"/>
  <c r="J727"/>
  <c r="J724"/>
  <c r="J721"/>
  <c r="J707"/>
  <c r="J698"/>
  <c r="BK684"/>
  <c r="BK677"/>
  <c r="J667"/>
  <c r="BK630"/>
  <c r="J627"/>
  <c r="J622"/>
  <c r="BK607"/>
  <c r="J598"/>
  <c r="BK584"/>
  <c r="J568"/>
  <c r="BK522"/>
  <c r="BK516"/>
  <c r="BK494"/>
  <c r="BK490"/>
  <c r="J479"/>
  <c r="BK436"/>
  <c r="BK421"/>
  <c r="BK408"/>
  <c r="BK376"/>
  <c r="BK332"/>
  <c r="J317"/>
  <c r="BK310"/>
  <c r="J300"/>
  <c r="BK280"/>
  <c r="J248"/>
  <c r="BK225"/>
  <c r="J212"/>
  <c r="BK199"/>
  <c r="BK167"/>
  <c r="J156"/>
  <c r="BK950"/>
  <c r="BK949"/>
  <c r="J922"/>
  <c r="J911"/>
  <c r="J888"/>
  <c r="J845"/>
  <c r="BK825"/>
  <c r="J783"/>
  <c r="J754"/>
  <c r="BK728"/>
  <c r="BK723"/>
  <c r="J710"/>
  <c r="BK698"/>
  <c r="BK685"/>
  <c r="J677"/>
  <c r="J639"/>
  <c r="BK631"/>
  <c r="BK619"/>
  <c r="J590"/>
  <c r="BK574"/>
  <c r="BK545"/>
  <c r="BK541"/>
  <c r="J525"/>
  <c r="BK488"/>
  <c r="BK479"/>
  <c r="J474"/>
  <c r="J465"/>
  <c r="BK448"/>
  <c r="J431"/>
  <c r="J421"/>
  <c r="J382"/>
  <c r="J313"/>
  <c r="J280"/>
  <c r="BK265"/>
  <c r="BK257"/>
  <c r="BK240"/>
  <c r="BK178"/>
  <c r="BK145"/>
  <c i="3" r="BK390"/>
  <c r="J388"/>
  <c r="J382"/>
  <c r="J374"/>
  <c r="J369"/>
  <c r="BK363"/>
  <c r="BK361"/>
  <c r="BK353"/>
  <c r="BK343"/>
  <c r="J338"/>
  <c r="J331"/>
  <c r="J329"/>
  <c r="BK327"/>
  <c r="BK315"/>
  <c r="BK307"/>
  <c r="BK306"/>
  <c r="BK302"/>
  <c r="J298"/>
  <c r="J296"/>
  <c r="J294"/>
  <c r="BK292"/>
  <c r="J290"/>
  <c r="BK283"/>
  <c r="J277"/>
  <c r="BK271"/>
  <c r="J265"/>
  <c r="J248"/>
  <c r="BK240"/>
  <c r="BK235"/>
  <c r="J231"/>
  <c r="J226"/>
  <c r="BK216"/>
  <c r="BK204"/>
  <c r="J195"/>
  <c r="BK186"/>
  <c r="J163"/>
  <c r="BK149"/>
  <c r="BK394"/>
  <c r="J385"/>
  <c r="BK381"/>
  <c r="BK374"/>
  <c r="J370"/>
  <c r="J364"/>
  <c r="BK360"/>
  <c r="J354"/>
  <c r="J347"/>
  <c r="J341"/>
  <c r="BK336"/>
  <c r="J333"/>
  <c r="BK328"/>
  <c r="BK322"/>
  <c r="BK319"/>
  <c r="J317"/>
  <c r="J308"/>
  <c r="J307"/>
  <c r="J302"/>
  <c r="BK296"/>
  <c r="BK294"/>
  <c r="J287"/>
  <c r="J282"/>
  <c r="J276"/>
  <c r="J273"/>
  <c r="BK263"/>
  <c r="J254"/>
  <c r="J247"/>
  <c r="BK236"/>
  <c r="J220"/>
  <c r="BK214"/>
  <c r="J201"/>
  <c r="BK197"/>
  <c r="J193"/>
  <c r="J177"/>
  <c r="BK163"/>
  <c r="J152"/>
  <c r="BK145"/>
  <c r="BK395"/>
  <c r="J386"/>
  <c r="BK372"/>
  <c r="J359"/>
  <c r="BK351"/>
  <c r="BK346"/>
  <c r="J337"/>
  <c r="J327"/>
  <c r="BK323"/>
  <c r="BK310"/>
  <c r="BK293"/>
  <c r="BK280"/>
  <c r="J269"/>
  <c r="BK264"/>
  <c r="BK260"/>
  <c r="BK251"/>
  <c r="J240"/>
  <c r="BK231"/>
  <c r="BK218"/>
  <c r="J215"/>
  <c r="J198"/>
  <c r="BK194"/>
  <c r="J180"/>
  <c r="J174"/>
  <c r="J140"/>
  <c r="J395"/>
  <c r="BK387"/>
  <c r="J381"/>
  <c r="BK368"/>
  <c r="J361"/>
  <c r="J349"/>
  <c r="BK342"/>
  <c r="J334"/>
  <c r="BK325"/>
  <c r="BK320"/>
  <c r="BK314"/>
  <c r="J310"/>
  <c r="J304"/>
  <c r="BK290"/>
  <c r="BK282"/>
  <c r="J278"/>
  <c r="BK262"/>
  <c r="BK259"/>
  <c r="J251"/>
  <c r="BK246"/>
  <c r="BK242"/>
  <c r="J235"/>
  <c r="BK226"/>
  <c r="J214"/>
  <c r="BK201"/>
  <c r="BK193"/>
  <c r="BK178"/>
  <c r="BK158"/>
  <c r="BK152"/>
  <c r="J147"/>
  <c i="4" r="BK195"/>
  <c r="BK174"/>
  <c r="BK165"/>
  <c r="BK159"/>
  <c r="J154"/>
  <c r="J148"/>
  <c r="BK140"/>
  <c r="J200"/>
  <c r="BK193"/>
  <c r="J186"/>
  <c r="J181"/>
  <c r="J173"/>
  <c r="J161"/>
  <c r="J158"/>
  <c r="BK148"/>
  <c r="J142"/>
  <c r="J134"/>
  <c r="J191"/>
  <c r="BK186"/>
  <c r="J177"/>
  <c r="J169"/>
  <c r="BK164"/>
  <c r="BK156"/>
  <c r="J151"/>
  <c r="J133"/>
  <c r="J194"/>
  <c r="BK187"/>
  <c r="BK182"/>
  <c r="J176"/>
  <c r="BK170"/>
  <c r="J152"/>
  <c i="5" r="BK292"/>
  <c r="BK286"/>
  <c r="BK277"/>
  <c r="J271"/>
  <c r="BK267"/>
  <c r="BK257"/>
  <c r="BK249"/>
  <c r="BK242"/>
  <c r="BK231"/>
  <c r="BK219"/>
  <c r="BK201"/>
  <c r="BK191"/>
  <c r="J188"/>
  <c r="J182"/>
  <c r="J175"/>
  <c r="BK167"/>
  <c r="BK161"/>
  <c r="BK152"/>
  <c r="J148"/>
  <c r="BK144"/>
  <c r="BK138"/>
  <c r="J134"/>
  <c r="BK125"/>
  <c r="J292"/>
  <c r="J279"/>
  <c r="J266"/>
  <c r="J256"/>
  <c r="J238"/>
  <c r="BK235"/>
  <c r="J234"/>
  <c r="BK227"/>
  <c r="BK220"/>
  <c r="BK216"/>
  <c r="BK211"/>
  <c r="BK208"/>
  <c r="BK206"/>
  <c r="J203"/>
  <c r="BK196"/>
  <c r="BK189"/>
  <c r="J185"/>
  <c r="BK175"/>
  <c r="BK169"/>
  <c r="BK163"/>
  <c r="J160"/>
  <c r="BK157"/>
  <c r="J153"/>
  <c r="BK147"/>
  <c r="J141"/>
  <c r="J135"/>
  <c r="J127"/>
  <c r="BK283"/>
  <c r="BK280"/>
  <c r="J277"/>
  <c r="BK272"/>
  <c r="J265"/>
  <c r="BK254"/>
  <c r="J249"/>
  <c r="BK244"/>
  <c r="J242"/>
  <c r="BK234"/>
  <c r="J226"/>
  <c r="J223"/>
  <c r="J211"/>
  <c r="J207"/>
  <c r="J195"/>
  <c r="BK290"/>
  <c r="BK282"/>
  <c r="BK274"/>
  <c r="J267"/>
  <c r="J264"/>
  <c r="J259"/>
  <c r="J255"/>
  <c r="BK252"/>
  <c r="J248"/>
  <c r="BK238"/>
  <c r="J236"/>
  <c r="BK221"/>
  <c r="J216"/>
  <c r="J212"/>
  <c r="J204"/>
  <c r="J197"/>
  <c r="J192"/>
  <c r="J184"/>
  <c r="J180"/>
  <c r="BK177"/>
  <c r="J172"/>
  <c r="J163"/>
  <c r="BK154"/>
  <c r="BK150"/>
  <c r="BK146"/>
  <c r="BK142"/>
  <c r="J140"/>
  <c r="BK134"/>
  <c r="J130"/>
  <c i="6" r="BK194"/>
  <c r="J185"/>
  <c r="BK183"/>
  <c r="J181"/>
  <c r="J169"/>
  <c r="BK160"/>
  <c r="J149"/>
  <c r="J139"/>
  <c r="BK136"/>
  <c r="J130"/>
  <c r="BK123"/>
  <c r="J190"/>
  <c r="J184"/>
  <c r="BK176"/>
  <c r="BK162"/>
  <c r="J158"/>
  <c r="J151"/>
  <c r="BK145"/>
  <c r="BK139"/>
  <c r="BK134"/>
  <c r="BK130"/>
  <c r="J194"/>
  <c r="BK188"/>
  <c r="BK175"/>
  <c r="BK172"/>
  <c r="J163"/>
  <c r="J160"/>
  <c r="BK157"/>
  <c r="J150"/>
  <c r="BK147"/>
  <c r="BK144"/>
  <c r="BK141"/>
  <c r="J127"/>
  <c r="J123"/>
  <c r="J182"/>
  <c r="J179"/>
  <c r="J176"/>
  <c r="BK173"/>
  <c r="BK166"/>
  <c r="J164"/>
  <c r="BK156"/>
  <c r="J153"/>
  <c r="BK140"/>
  <c r="J135"/>
  <c r="BK128"/>
  <c i="7" r="BK150"/>
  <c r="BK145"/>
  <c r="BK124"/>
  <c r="J156"/>
  <c r="J149"/>
  <c r="BK141"/>
  <c r="J135"/>
  <c r="J129"/>
  <c r="J124"/>
  <c r="J122"/>
  <c r="BK152"/>
  <c r="BK148"/>
  <c r="J143"/>
  <c r="BK140"/>
  <c r="BK134"/>
  <c r="BK127"/>
  <c r="J154"/>
  <c r="BK147"/>
  <c r="J138"/>
  <c r="BK136"/>
  <c r="J132"/>
  <c r="BK129"/>
  <c r="BK123"/>
  <c i="8" r="J127"/>
  <c r="J131"/>
  <c r="J130"/>
  <c r="BK126"/>
  <c r="BK130"/>
  <c r="BK127"/>
  <c r="BK123"/>
  <c i="3" r="BK286"/>
  <c r="BK277"/>
  <c r="BK272"/>
  <c r="J259"/>
  <c r="J253"/>
  <c r="BK243"/>
  <c r="BK223"/>
  <c r="J218"/>
  <c r="BK198"/>
  <c r="BK187"/>
  <c r="BK167"/>
  <c r="J149"/>
  <c r="BK140"/>
  <c r="J394"/>
  <c r="BK385"/>
  <c r="J375"/>
  <c r="BK367"/>
  <c r="J355"/>
  <c r="BK345"/>
  <c r="J336"/>
  <c r="J326"/>
  <c r="J322"/>
  <c r="J306"/>
  <c r="J286"/>
  <c r="J275"/>
  <c r="BK267"/>
  <c r="J262"/>
  <c r="BK255"/>
  <c r="J246"/>
  <c r="J239"/>
  <c r="BK222"/>
  <c r="BK217"/>
  <c r="BK203"/>
  <c r="J197"/>
  <c r="J191"/>
  <c r="J178"/>
  <c r="BK153"/>
  <c r="J132"/>
  <c r="J390"/>
  <c r="BK386"/>
  <c r="BK376"/>
  <c r="J365"/>
  <c r="BK359"/>
  <c r="J346"/>
  <c r="J340"/>
  <c r="BK331"/>
  <c r="J324"/>
  <c r="J319"/>
  <c r="BK313"/>
  <c r="BK308"/>
  <c r="BK297"/>
  <c r="BK289"/>
  <c r="J281"/>
  <c r="J274"/>
  <c r="J267"/>
  <c r="BK257"/>
  <c r="BK247"/>
  <c r="BK244"/>
  <c r="J237"/>
  <c r="BK227"/>
  <c r="J204"/>
  <c r="BK200"/>
  <c r="J187"/>
  <c r="J172"/>
  <c r="BK154"/>
  <c r="J150"/>
  <c r="BK132"/>
  <c i="4" r="BK176"/>
  <c r="J167"/>
  <c r="J160"/>
  <c r="BK155"/>
  <c r="J149"/>
  <c r="BK142"/>
  <c r="J132"/>
  <c r="J198"/>
  <c r="BK184"/>
  <c r="BK177"/>
  <c r="J165"/>
  <c r="J159"/>
  <c r="BK150"/>
  <c r="BK146"/>
  <c r="J140"/>
  <c r="BK132"/>
  <c r="BK189"/>
  <c r="J184"/>
  <c r="J172"/>
  <c r="J163"/>
  <c r="BK152"/>
  <c r="BK198"/>
  <c r="J189"/>
  <c r="BK181"/>
  <c r="J174"/>
  <c r="BK163"/>
  <c r="BK144"/>
  <c r="BK130"/>
  <c i="5" r="J294"/>
  <c r="BK291"/>
  <c r="BK285"/>
  <c r="J274"/>
  <c r="J269"/>
  <c r="J261"/>
  <c r="J250"/>
  <c r="J244"/>
  <c r="J235"/>
  <c r="J227"/>
  <c r="BK218"/>
  <c r="J199"/>
  <c r="J191"/>
  <c r="J187"/>
  <c r="BK183"/>
  <c r="BK176"/>
  <c r="J169"/>
  <c r="BK162"/>
  <c r="J155"/>
  <c r="J149"/>
  <c r="J145"/>
  <c r="BK140"/>
  <c r="BK135"/>
  <c r="BK294"/>
  <c r="BK288"/>
  <c r="J280"/>
  <c r="BK271"/>
  <c r="J260"/>
  <c r="J252"/>
  <c r="J246"/>
  <c r="BK237"/>
  <c r="BK228"/>
  <c r="BK225"/>
  <c r="J219"/>
  <c r="J214"/>
  <c r="BK212"/>
  <c r="BK207"/>
  <c r="BK204"/>
  <c r="BK199"/>
  <c r="J190"/>
  <c r="BK186"/>
  <c r="BK180"/>
  <c r="J173"/>
  <c r="J164"/>
  <c r="J161"/>
  <c r="J158"/>
  <c r="J154"/>
  <c r="BK148"/>
  <c r="BK143"/>
  <c r="BK137"/>
  <c r="BK128"/>
  <c r="J285"/>
  <c r="BK281"/>
  <c r="J278"/>
  <c r="BK275"/>
  <c r="BK264"/>
  <c r="BK253"/>
  <c r="BK246"/>
  <c r="J243"/>
  <c r="J239"/>
  <c r="J233"/>
  <c r="J225"/>
  <c r="J222"/>
  <c r="J217"/>
  <c r="J208"/>
  <c r="BK197"/>
  <c r="BK192"/>
  <c r="J284"/>
  <c r="J275"/>
  <c r="BK266"/>
  <c r="J263"/>
  <c r="BK260"/>
  <c r="J257"/>
  <c r="J253"/>
  <c r="BK250"/>
  <c r="J241"/>
  <c r="J228"/>
  <c r="J220"/>
  <c r="BK214"/>
  <c r="BK209"/>
  <c r="BK202"/>
  <c r="J194"/>
  <c r="BK187"/>
  <c r="J183"/>
  <c r="BK181"/>
  <c r="J176"/>
  <c r="BK173"/>
  <c r="BK166"/>
  <c r="BK159"/>
  <c r="BK155"/>
  <c r="J151"/>
  <c r="BK145"/>
  <c r="BK141"/>
  <c r="J138"/>
  <c r="J133"/>
  <c r="J128"/>
  <c i="6" r="BK193"/>
  <c r="BK187"/>
  <c r="J178"/>
  <c r="J177"/>
  <c r="J174"/>
  <c r="BK171"/>
  <c r="J167"/>
  <c r="BK153"/>
  <c r="J148"/>
  <c r="BK142"/>
  <c r="BK133"/>
  <c r="J131"/>
  <c r="J193"/>
  <c r="J189"/>
  <c r="BK186"/>
  <c r="J166"/>
  <c r="BK164"/>
  <c r="J161"/>
  <c r="BK152"/>
  <c r="J147"/>
  <c r="J140"/>
  <c r="J136"/>
  <c r="BK131"/>
  <c r="J128"/>
  <c r="BK190"/>
  <c r="J186"/>
  <c r="BK170"/>
  <c r="J162"/>
  <c r="BK159"/>
  <c r="BK155"/>
  <c r="BK149"/>
  <c r="J146"/>
  <c r="J143"/>
  <c r="BK135"/>
  <c r="J125"/>
  <c r="BK185"/>
  <c r="BK181"/>
  <c r="BK177"/>
  <c r="J175"/>
  <c r="J172"/>
  <c r="BK167"/>
  <c r="J157"/>
  <c r="BK154"/>
  <c r="J152"/>
  <c r="BK143"/>
  <c r="J137"/>
  <c r="J134"/>
  <c r="BK125"/>
  <c i="7" r="J153"/>
  <c r="J147"/>
  <c r="BK125"/>
  <c r="BK158"/>
  <c r="BK154"/>
  <c r="BK143"/>
  <c r="J140"/>
  <c r="J134"/>
  <c r="J130"/>
  <c r="J127"/>
  <c r="J123"/>
  <c r="BK153"/>
  <c r="BK149"/>
  <c r="J145"/>
  <c r="J141"/>
  <c r="BK138"/>
  <c r="BK131"/>
  <c r="BK151"/>
  <c r="J146"/>
  <c r="J137"/>
  <c r="BK135"/>
  <c r="J131"/>
  <c r="J126"/>
  <c r="BK122"/>
  <c i="8" r="J129"/>
  <c r="J123"/>
  <c i="2" r="J561"/>
  <c r="J503"/>
  <c r="J489"/>
  <c r="BK462"/>
  <c r="J428"/>
  <c r="J411"/>
  <c r="BK381"/>
  <c r="J318"/>
  <c r="J307"/>
  <c r="J294"/>
  <c r="BK274"/>
  <c r="J244"/>
  <c r="BK208"/>
  <c r="J186"/>
  <c r="BK164"/>
  <c r="J154"/>
  <c r="J949"/>
  <c r="BK921"/>
  <c r="J882"/>
  <c r="J827"/>
  <c r="J786"/>
  <c r="BK764"/>
  <c r="J748"/>
  <c r="J725"/>
  <c r="BK721"/>
  <c r="BK708"/>
  <c r="J690"/>
  <c r="BK679"/>
  <c r="BK665"/>
  <c r="BK634"/>
  <c r="BK626"/>
  <c r="BK604"/>
  <c r="J577"/>
  <c r="BK549"/>
  <c r="BK528"/>
  <c r="BK497"/>
  <c r="BK483"/>
  <c r="BK470"/>
  <c r="BK458"/>
  <c r="J443"/>
  <c r="BK430"/>
  <c r="BK411"/>
  <c r="BK327"/>
  <c r="BK291"/>
  <c r="J277"/>
  <c r="J252"/>
  <c r="J225"/>
  <c r="J175"/>
  <c i="3" r="BK393"/>
  <c r="J270"/>
  <c r="BK256"/>
  <c r="J243"/>
  <c r="J238"/>
  <c r="BK233"/>
  <c r="J227"/>
  <c r="J223"/>
  <c r="J202"/>
  <c r="BK196"/>
  <c r="BK190"/>
  <c r="BK180"/>
  <c r="J153"/>
  <c r="J397"/>
  <c r="BK384"/>
  <c r="BK380"/>
  <c r="J372"/>
  <c r="J367"/>
  <c r="J363"/>
  <c r="BK358"/>
  <c r="J353"/>
  <c r="J343"/>
  <c r="BK335"/>
  <c r="BK332"/>
  <c r="BK326"/>
  <c r="BK311"/>
  <c r="BK298"/>
  <c r="J288"/>
  <c r="J283"/>
  <c r="BK278"/>
  <c r="BK274"/>
  <c r="J264"/>
  <c r="J255"/>
  <c r="BK248"/>
  <c r="J242"/>
  <c r="J222"/>
  <c r="J217"/>
  <c r="BK206"/>
  <c r="J200"/>
  <c r="J188"/>
  <c r="BK172"/>
  <c r="BK157"/>
  <c r="BK147"/>
  <c r="J137"/>
  <c r="BK391"/>
  <c r="J376"/>
  <c r="BK366"/>
  <c r="J358"/>
  <c r="J348"/>
  <c r="BK344"/>
  <c r="J332"/>
  <c r="BK324"/>
  <c r="BK317"/>
  <c r="J299"/>
  <c r="BK284"/>
  <c r="BK270"/>
  <c r="BK265"/>
  <c r="BK261"/>
  <c r="BK254"/>
  <c r="J245"/>
  <c r="J236"/>
  <c r="BK219"/>
  <c r="BK208"/>
  <c r="J192"/>
  <c r="J186"/>
  <c r="J156"/>
  <c r="BK137"/>
  <c r="J396"/>
  <c r="BK388"/>
  <c r="BK382"/>
  <c r="J366"/>
  <c r="J360"/>
  <c r="BK347"/>
  <c r="BK341"/>
  <c r="BK333"/>
  <c r="J321"/>
  <c r="J312"/>
  <c r="J309"/>
  <c r="BK300"/>
  <c r="BK291"/>
  <c r="BK287"/>
  <c r="J280"/>
  <c r="BK273"/>
  <c r="J261"/>
  <c r="J252"/>
  <c r="J249"/>
  <c r="BK238"/>
  <c r="BK228"/>
  <c r="BK215"/>
  <c r="J203"/>
  <c r="J194"/>
  <c r="BK188"/>
  <c r="J176"/>
  <c r="J157"/>
  <c r="BK151"/>
  <c i="4" r="J188"/>
  <c r="BK172"/>
  <c r="J164"/>
  <c r="J156"/>
  <c r="J150"/>
  <c r="J145"/>
  <c r="BK133"/>
  <c r="BK194"/>
  <c r="BK190"/>
  <c r="J183"/>
  <c r="BK178"/>
  <c r="BK169"/>
  <c r="BK151"/>
  <c r="J144"/>
  <c r="J139"/>
  <c r="J130"/>
  <c r="BK188"/>
  <c r="BK180"/>
  <c r="BK168"/>
  <c r="BK154"/>
  <c r="J147"/>
  <c r="BK134"/>
  <c r="J195"/>
  <c r="J190"/>
  <c r="BK183"/>
  <c r="J179"/>
  <c r="J168"/>
  <c r="BK149"/>
  <c r="J136"/>
  <c i="5" r="J290"/>
  <c r="BK284"/>
  <c r="BK273"/>
  <c r="J268"/>
  <c r="BK259"/>
  <c r="BK248"/>
  <c r="BK243"/>
  <c r="BK233"/>
  <c r="BK224"/>
  <c r="BK210"/>
  <c r="J196"/>
  <c r="BK190"/>
  <c r="BK185"/>
  <c r="J179"/>
  <c r="BK172"/>
  <c r="BK164"/>
  <c r="J156"/>
  <c r="J150"/>
  <c r="J146"/>
  <c r="J143"/>
  <c r="J137"/>
  <c r="BK133"/>
  <c r="BK293"/>
  <c r="J283"/>
  <c r="J273"/>
  <c r="BK261"/>
  <c r="BK239"/>
  <c r="BK236"/>
  <c r="J229"/>
  <c r="BK222"/>
  <c r="J218"/>
  <c r="BK213"/>
  <c r="J210"/>
  <c r="J205"/>
  <c r="J202"/>
  <c r="BK195"/>
  <c r="BK188"/>
  <c r="J181"/>
  <c r="J174"/>
  <c r="J167"/>
  <c r="J162"/>
  <c r="J159"/>
  <c r="BK156"/>
  <c r="J152"/>
  <c r="BK139"/>
  <c r="J132"/>
  <c r="J125"/>
  <c r="J282"/>
  <c r="BK279"/>
  <c r="J276"/>
  <c r="BK268"/>
  <c r="J258"/>
  <c r="BK251"/>
  <c r="BK245"/>
  <c r="BK240"/>
  <c r="J231"/>
  <c r="J224"/>
  <c r="J221"/>
  <c r="J209"/>
  <c r="BK203"/>
  <c r="J193"/>
  <c r="J281"/>
  <c r="BK269"/>
  <c r="BK265"/>
  <c r="BK262"/>
  <c r="BK258"/>
  <c r="J254"/>
  <c r="J251"/>
  <c r="J245"/>
  <c r="J237"/>
  <c r="BK226"/>
  <c r="BK217"/>
  <c r="J213"/>
  <c r="BK205"/>
  <c r="J201"/>
  <c r="BK193"/>
  <c r="J186"/>
  <c r="BK182"/>
  <c r="BK179"/>
  <c r="BK174"/>
  <c r="J170"/>
  <c r="BK160"/>
  <c r="J157"/>
  <c r="BK153"/>
  <c r="BK149"/>
  <c r="J144"/>
  <c r="J139"/>
  <c r="J136"/>
  <c r="BK132"/>
  <c r="BK127"/>
  <c i="6" r="BK189"/>
  <c r="BK184"/>
  <c r="BK182"/>
  <c r="J170"/>
  <c r="BK163"/>
  <c r="BK150"/>
  <c r="BK146"/>
  <c r="J138"/>
  <c r="BK132"/>
  <c r="BK124"/>
  <c r="BK192"/>
  <c r="J188"/>
  <c r="BK179"/>
  <c r="BK165"/>
  <c r="J156"/>
  <c r="BK148"/>
  <c r="J141"/>
  <c r="BK137"/>
  <c r="J132"/>
  <c r="BK129"/>
  <c r="J192"/>
  <c r="J187"/>
  <c r="J173"/>
  <c r="BK169"/>
  <c r="BK161"/>
  <c r="BK158"/>
  <c r="J154"/>
  <c r="J145"/>
  <c r="J142"/>
  <c r="J129"/>
  <c r="J124"/>
  <c r="J183"/>
  <c r="BK178"/>
  <c r="BK174"/>
  <c r="J171"/>
  <c r="J165"/>
  <c r="J159"/>
  <c r="J155"/>
  <c r="BK151"/>
  <c r="J144"/>
  <c r="BK138"/>
  <c r="J133"/>
  <c r="BK127"/>
  <c i="7" r="BK157"/>
  <c r="J148"/>
  <c r="J136"/>
  <c r="J157"/>
  <c r="J152"/>
  <c r="BK142"/>
  <c r="BK137"/>
  <c r="BK132"/>
  <c r="BK126"/>
  <c r="BK156"/>
  <c r="J151"/>
  <c r="BK146"/>
  <c r="J142"/>
  <c r="J139"/>
  <c r="J133"/>
  <c r="J158"/>
  <c r="J150"/>
  <c r="BK139"/>
  <c r="BK133"/>
  <c r="BK130"/>
  <c r="J125"/>
  <c i="8" r="BK128"/>
  <c r="J121"/>
  <c r="BK129"/>
  <c r="BK131"/>
  <c r="J128"/>
  <c r="J126"/>
  <c r="BK121"/>
  <c i="2" r="BK948"/>
  <c r="BK922"/>
  <c r="J921"/>
  <c r="BK911"/>
  <c r="J909"/>
  <c r="J904"/>
  <c r="J897"/>
  <c r="BK894"/>
  <c r="J892"/>
  <c r="BK891"/>
  <c r="BK876"/>
  <c r="J875"/>
  <c r="J841"/>
  <c r="BK839"/>
  <c r="J836"/>
  <c r="J835"/>
  <c r="BK830"/>
  <c r="J789"/>
  <c r="BK778"/>
  <c r="J775"/>
  <c r="J764"/>
  <c r="J763"/>
  <c r="J757"/>
  <c r="BK750"/>
  <c r="J740"/>
  <c r="BK736"/>
  <c r="J726"/>
  <c r="BK716"/>
  <c r="BK695"/>
  <c r="BK690"/>
  <c r="BK682"/>
  <c r="J679"/>
  <c r="BK640"/>
  <c r="J638"/>
  <c r="J626"/>
  <c r="BK622"/>
  <c r="BK616"/>
  <c r="J610"/>
  <c r="J604"/>
  <c r="J594"/>
  <c r="BK581"/>
  <c r="J574"/>
  <c r="J557"/>
  <c r="J553"/>
  <c r="J531"/>
  <c r="J516"/>
  <c r="J494"/>
  <c r="J488"/>
  <c r="J478"/>
  <c r="BK465"/>
  <c r="J463"/>
  <c r="J448"/>
  <c r="BK428"/>
  <c r="J381"/>
  <c r="J332"/>
  <c r="BK317"/>
  <c r="J304"/>
  <c r="BK300"/>
  <c r="J291"/>
  <c r="BK287"/>
  <c r="J283"/>
  <c r="BK273"/>
  <c r="J265"/>
  <c r="BK244"/>
  <c r="J235"/>
  <c r="BK224"/>
  <c r="BK190"/>
  <c r="J185"/>
  <c r="BK175"/>
  <c r="BK156"/>
  <c i="1" r="AS94"/>
  <c i="2" r="BK888"/>
  <c r="J839"/>
  <c r="J825"/>
  <c r="J797"/>
  <c r="BK786"/>
  <c r="J778"/>
  <c r="J759"/>
  <c r="J736"/>
  <c r="BK733"/>
  <c r="J723"/>
  <c r="BK711"/>
  <c r="J708"/>
  <c r="BK703"/>
  <c r="BK689"/>
  <c r="J684"/>
  <c r="J682"/>
  <c r="BK680"/>
  <c r="J640"/>
  <c r="BK632"/>
  <c r="J631"/>
  <c r="J628"/>
  <c r="BK610"/>
  <c r="BK598"/>
  <c r="BK590"/>
  <c r="J549"/>
  <c r="J522"/>
  <c r="J497"/>
  <c r="J490"/>
  <c r="J480"/>
  <c r="J470"/>
  <c r="BK463"/>
  <c r="J458"/>
  <c r="J440"/>
  <c r="J408"/>
  <c r="BK318"/>
  <c r="J303"/>
  <c r="BK290"/>
  <c r="J274"/>
  <c r="BK258"/>
  <c r="BK239"/>
  <c r="J205"/>
  <c r="J190"/>
  <c r="J181"/>
  <c r="BK161"/>
  <c r="J148"/>
  <c r="BK916"/>
  <c r="J903"/>
  <c r="BK893"/>
  <c r="BK882"/>
  <c r="BK836"/>
  <c r="BK835"/>
  <c r="J830"/>
  <c r="J821"/>
  <c r="BK789"/>
  <c r="BK754"/>
  <c r="J749"/>
  <c r="J741"/>
  <c r="J728"/>
  <c r="BK725"/>
  <c r="BK722"/>
  <c r="BK718"/>
  <c r="J703"/>
  <c r="BK691"/>
  <c r="J680"/>
  <c r="BK672"/>
  <c r="J665"/>
  <c r="BK641"/>
  <c r="BK628"/>
  <c r="J624"/>
  <c r="J613"/>
  <c r="J587"/>
  <c r="J581"/>
  <c r="BK565"/>
  <c r="J541"/>
  <c r="J519"/>
  <c r="J509"/>
  <c r="J493"/>
  <c r="BK480"/>
  <c r="BK440"/>
  <c r="BK429"/>
  <c r="BK416"/>
  <c r="J403"/>
  <c r="J358"/>
  <c r="BK324"/>
  <c r="BK313"/>
  <c r="BK304"/>
  <c r="BK283"/>
  <c r="BK269"/>
  <c r="BK230"/>
  <c r="J224"/>
  <c r="BK205"/>
  <c r="BK181"/>
  <c r="J161"/>
  <c r="BK148"/>
  <c r="J950"/>
  <c r="J948"/>
  <c r="J916"/>
  <c r="J893"/>
  <c r="BK841"/>
  <c r="BK792"/>
  <c r="BK775"/>
  <c r="BK749"/>
  <c r="BK726"/>
  <c r="J722"/>
  <c r="J711"/>
  <c r="J709"/>
  <c r="J692"/>
  <c r="J683"/>
  <c r="BK667"/>
  <c r="BK638"/>
  <c r="J630"/>
  <c r="J616"/>
  <c r="BK587"/>
  <c r="BK568"/>
  <c r="BK557"/>
  <c r="BK531"/>
  <c r="BK519"/>
  <c r="J487"/>
  <c r="BK478"/>
  <c r="BK467"/>
  <c r="J464"/>
  <c r="J454"/>
  <c r="J436"/>
  <c r="J429"/>
  <c r="BK403"/>
  <c r="J324"/>
  <c r="BK284"/>
  <c r="J258"/>
  <c r="BK248"/>
  <c r="J239"/>
  <c r="BK212"/>
  <c r="BK154"/>
  <c i="3" r="J391"/>
  <c r="BK389"/>
  <c r="J380"/>
  <c r="BK370"/>
  <c r="J368"/>
  <c r="BK362"/>
  <c r="J356"/>
  <c r="J351"/>
  <c r="J342"/>
  <c r="BK337"/>
  <c r="J330"/>
  <c r="J328"/>
  <c r="BK318"/>
  <c r="J314"/>
  <c r="J313"/>
  <c r="J305"/>
  <c r="BK299"/>
  <c r="J297"/>
  <c r="J295"/>
  <c r="J293"/>
  <c r="J291"/>
  <c r="J284"/>
  <c r="BK279"/>
  <c r="J272"/>
  <c r="BK269"/>
  <c r="BK249"/>
  <c r="J241"/>
  <c r="BK239"/>
  <c r="J234"/>
  <c r="J228"/>
  <c r="J225"/>
  <c r="J206"/>
  <c r="J199"/>
  <c r="BK191"/>
  <c r="J189"/>
  <c r="J167"/>
  <c r="J154"/>
  <c r="J141"/>
  <c r="J387"/>
  <c r="J383"/>
  <c r="BK375"/>
  <c r="BK371"/>
  <c r="BK365"/>
  <c r="J362"/>
  <c r="BK355"/>
  <c r="BK348"/>
  <c r="J344"/>
  <c r="BK338"/>
  <c r="BK334"/>
  <c r="BK329"/>
  <c r="BK321"/>
  <c r="J318"/>
  <c r="BK312"/>
  <c r="BK309"/>
  <c r="BK305"/>
  <c r="BK304"/>
  <c r="J301"/>
  <c r="BK295"/>
  <c r="J289"/>
  <c r="BK285"/>
  <c r="BK281"/>
  <c r="BK275"/>
  <c r="J271"/>
  <c r="J256"/>
  <c r="BK252"/>
  <c r="J244"/>
  <c r="BK234"/>
  <c r="J219"/>
  <c r="J208"/>
  <c r="J205"/>
  <c r="J196"/>
  <c r="BK192"/>
  <c r="BK174"/>
  <c r="J158"/>
  <c r="BK150"/>
  <c r="BK141"/>
  <c r="BK396"/>
  <c r="J393"/>
  <c r="J384"/>
  <c r="J371"/>
  <c r="BK356"/>
  <c r="BK349"/>
  <c r="BK340"/>
  <c r="J325"/>
  <c r="J320"/>
  <c r="J300"/>
  <c r="J285"/>
  <c r="J279"/>
  <c r="BK268"/>
  <c r="J263"/>
  <c r="J257"/>
  <c r="BK250"/>
  <c r="BK237"/>
  <c r="BK220"/>
  <c r="J216"/>
  <c r="BK202"/>
  <c r="BK195"/>
  <c r="J190"/>
  <c r="BK176"/>
  <c r="J151"/>
  <c r="BK397"/>
  <c r="J389"/>
  <c r="BK383"/>
  <c r="BK369"/>
  <c r="BK364"/>
  <c r="BK354"/>
  <c r="J345"/>
  <c r="J335"/>
  <c r="BK330"/>
  <c r="J323"/>
  <c r="J315"/>
  <c r="J311"/>
  <c r="BK301"/>
  <c r="J292"/>
  <c r="BK288"/>
  <c r="BK276"/>
  <c r="J268"/>
  <c r="J260"/>
  <c r="BK253"/>
  <c r="J250"/>
  <c r="BK245"/>
  <c r="BK241"/>
  <c r="J233"/>
  <c r="BK225"/>
  <c r="BK205"/>
  <c r="BK199"/>
  <c r="BK189"/>
  <c r="BK177"/>
  <c r="BK156"/>
  <c r="J145"/>
  <c i="4" r="BK179"/>
  <c r="J171"/>
  <c r="BK161"/>
  <c r="BK158"/>
  <c r="J153"/>
  <c r="J146"/>
  <c r="BK139"/>
  <c r="J199"/>
  <c r="BK191"/>
  <c r="J185"/>
  <c r="J182"/>
  <c r="J170"/>
  <c r="BK160"/>
  <c r="J155"/>
  <c r="BK147"/>
  <c r="BK143"/>
  <c r="BK136"/>
  <c r="BK199"/>
  <c r="J187"/>
  <c r="J178"/>
  <c r="BK171"/>
  <c r="BK167"/>
  <c r="BK162"/>
  <c r="BK153"/>
  <c r="BK145"/>
  <c r="BK200"/>
  <c r="J193"/>
  <c r="BK185"/>
  <c r="J180"/>
  <c r="BK173"/>
  <c r="J162"/>
  <c r="J143"/>
  <c i="5" r="J293"/>
  <c r="J288"/>
  <c r="BK278"/>
  <c r="J272"/>
  <c r="J262"/>
  <c r="BK256"/>
  <c r="J247"/>
  <c r="BK241"/>
  <c r="BK229"/>
  <c r="BK223"/>
  <c r="J206"/>
  <c r="BK194"/>
  <c r="J189"/>
  <c r="BK184"/>
  <c r="J177"/>
  <c r="BK170"/>
  <c r="J166"/>
  <c r="BK158"/>
  <c r="BK151"/>
  <c r="J147"/>
  <c r="J142"/>
  <c r="BK136"/>
  <c r="BK130"/>
  <c r="J291"/>
  <c r="J286"/>
  <c r="BK276"/>
  <c r="BK263"/>
  <c r="BK255"/>
  <c r="BK247"/>
  <c r="J240"/>
  <c i="2" l="1" r="P144"/>
  <c r="BK160"/>
  <c r="J160"/>
  <c r="J99"/>
  <c r="R189"/>
  <c r="R272"/>
  <c r="P299"/>
  <c r="P316"/>
  <c r="BK427"/>
  <c r="J427"/>
  <c r="J105"/>
  <c r="BK453"/>
  <c r="J453"/>
  <c r="J106"/>
  <c r="T466"/>
  <c r="R473"/>
  <c r="T486"/>
  <c r="BK502"/>
  <c r="J502"/>
  <c r="J110"/>
  <c r="P573"/>
  <c r="R625"/>
  <c r="T633"/>
  <c r="R666"/>
  <c r="BK678"/>
  <c r="J678"/>
  <c r="J116"/>
  <c r="T717"/>
  <c r="BK758"/>
  <c r="J758"/>
  <c r="J118"/>
  <c r="BK826"/>
  <c r="J826"/>
  <c r="J119"/>
  <c r="BK834"/>
  <c r="J834"/>
  <c r="J120"/>
  <c r="BK840"/>
  <c r="J840"/>
  <c r="J121"/>
  <c r="P910"/>
  <c r="BK947"/>
  <c r="J947"/>
  <c r="J123"/>
  <c i="3" r="T131"/>
  <c r="R175"/>
  <c r="BK185"/>
  <c r="J185"/>
  <c r="J101"/>
  <c r="T185"/>
  <c r="P207"/>
  <c r="BK221"/>
  <c r="J221"/>
  <c r="J103"/>
  <c r="P232"/>
  <c r="P229"/>
  <c r="R266"/>
  <c r="T316"/>
  <c r="T392"/>
  <c i="4" r="BK131"/>
  <c r="J131"/>
  <c r="J99"/>
  <c r="BK138"/>
  <c r="J138"/>
  <c r="J101"/>
  <c r="T141"/>
  <c r="T157"/>
  <c r="R175"/>
  <c r="BK192"/>
  <c r="J192"/>
  <c r="J105"/>
  <c r="T197"/>
  <c r="T196"/>
  <c i="5" r="T124"/>
  <c r="P198"/>
  <c r="BK230"/>
  <c r="J230"/>
  <c r="J100"/>
  <c r="R230"/>
  <c r="P270"/>
  <c i="6" r="T122"/>
  <c r="BK126"/>
  <c r="J126"/>
  <c r="J98"/>
  <c r="P168"/>
  <c r="R180"/>
  <c r="P191"/>
  <c i="7" r="BK121"/>
  <c r="J121"/>
  <c r="J97"/>
  <c r="BK128"/>
  <c r="J128"/>
  <c r="J98"/>
  <c r="BK144"/>
  <c r="J144"/>
  <c r="J99"/>
  <c r="P155"/>
  <c i="2" r="T144"/>
  <c r="T160"/>
  <c r="BK189"/>
  <c r="J189"/>
  <c r="J100"/>
  <c r="BK272"/>
  <c r="J272"/>
  <c r="J101"/>
  <c r="BK299"/>
  <c r="J299"/>
  <c r="J102"/>
  <c r="R316"/>
  <c r="T427"/>
  <c r="T453"/>
  <c r="R466"/>
  <c r="BK473"/>
  <c r="J473"/>
  <c r="J108"/>
  <c r="P486"/>
  <c r="T502"/>
  <c r="R573"/>
  <c r="P625"/>
  <c r="P633"/>
  <c r="P666"/>
  <c r="R678"/>
  <c r="P717"/>
  <c r="R758"/>
  <c r="P826"/>
  <c r="T834"/>
  <c r="R840"/>
  <c r="R910"/>
  <c r="R947"/>
  <c i="3" r="R131"/>
  <c r="P175"/>
  <c r="T175"/>
  <c r="P185"/>
  <c r="BK207"/>
  <c r="J207"/>
  <c r="J102"/>
  <c r="T207"/>
  <c r="P221"/>
  <c r="BK232"/>
  <c r="J232"/>
  <c r="J106"/>
  <c r="T266"/>
  <c r="BK316"/>
  <c r="J316"/>
  <c r="J108"/>
  <c r="R392"/>
  <c i="4" r="P131"/>
  <c r="P128"/>
  <c r="R138"/>
  <c r="BK141"/>
  <c r="J141"/>
  <c r="J102"/>
  <c r="BK157"/>
  <c r="J157"/>
  <c r="J103"/>
  <c r="BK175"/>
  <c r="J175"/>
  <c r="J104"/>
  <c r="T192"/>
  <c r="R197"/>
  <c r="R196"/>
  <c i="5" r="P124"/>
  <c r="P122"/>
  <c i="1" r="AU98"/>
  <c i="5" r="R198"/>
  <c r="P230"/>
  <c r="BK270"/>
  <c r="J270"/>
  <c r="J101"/>
  <c r="T270"/>
  <c r="P287"/>
  <c r="R287"/>
  <c i="6" r="BK122"/>
  <c r="J122"/>
  <c r="J97"/>
  <c r="T126"/>
  <c r="T168"/>
  <c r="BK180"/>
  <c r="J180"/>
  <c r="J100"/>
  <c r="BK191"/>
  <c r="J191"/>
  <c r="J101"/>
  <c i="7" r="T121"/>
  <c r="T128"/>
  <c r="R144"/>
  <c r="T155"/>
  <c i="8" r="P125"/>
  <c r="P120"/>
  <c r="P119"/>
  <c i="1" r="AU101"/>
  <c i="2" r="R144"/>
  <c r="P160"/>
  <c r="T189"/>
  <c r="T272"/>
  <c r="T299"/>
  <c r="BK316"/>
  <c r="J316"/>
  <c r="J103"/>
  <c r="R427"/>
  <c r="P453"/>
  <c r="P466"/>
  <c r="T473"/>
  <c r="R486"/>
  <c r="R502"/>
  <c r="T573"/>
  <c r="BK625"/>
  <c r="J625"/>
  <c r="J113"/>
  <c r="R633"/>
  <c r="T666"/>
  <c r="T678"/>
  <c r="R717"/>
  <c r="T758"/>
  <c r="R826"/>
  <c r="P834"/>
  <c r="P840"/>
  <c r="T910"/>
  <c r="P947"/>
  <c i="3" r="BK131"/>
  <c r="J131"/>
  <c r="J98"/>
  <c r="R221"/>
  <c r="R232"/>
  <c r="R229"/>
  <c r="BK266"/>
  <c r="J266"/>
  <c r="J107"/>
  <c r="R316"/>
  <c r="P392"/>
  <c i="4" r="T131"/>
  <c r="T128"/>
  <c r="T138"/>
  <c r="P141"/>
  <c r="R157"/>
  <c r="T175"/>
  <c r="P192"/>
  <c r="BK197"/>
  <c r="J197"/>
  <c r="J107"/>
  <c i="5" r="BK124"/>
  <c r="J124"/>
  <c r="J98"/>
  <c r="R124"/>
  <c r="R122"/>
  <c r="BK198"/>
  <c r="J198"/>
  <c r="J99"/>
  <c r="T198"/>
  <c r="T230"/>
  <c r="R270"/>
  <c r="BK287"/>
  <c r="J287"/>
  <c r="J102"/>
  <c r="T287"/>
  <c i="6" r="R122"/>
  <c r="R126"/>
  <c r="BK168"/>
  <c r="J168"/>
  <c r="J99"/>
  <c r="P180"/>
  <c r="R191"/>
  <c i="7" r="R121"/>
  <c r="R128"/>
  <c r="T144"/>
  <c r="R155"/>
  <c i="8" r="BK125"/>
  <c r="J125"/>
  <c r="J99"/>
  <c i="2" r="BK144"/>
  <c r="J144"/>
  <c r="J97"/>
  <c r="R160"/>
  <c r="P189"/>
  <c r="P272"/>
  <c r="R299"/>
  <c r="T316"/>
  <c r="P427"/>
  <c r="R453"/>
  <c r="BK466"/>
  <c r="J466"/>
  <c r="J107"/>
  <c r="P473"/>
  <c r="BK486"/>
  <c r="J486"/>
  <c r="J109"/>
  <c r="P502"/>
  <c r="BK573"/>
  <c r="J573"/>
  <c r="J111"/>
  <c r="T625"/>
  <c r="BK633"/>
  <c r="J633"/>
  <c r="J114"/>
  <c r="BK666"/>
  <c r="J666"/>
  <c r="J115"/>
  <c r="P678"/>
  <c r="BK717"/>
  <c r="J717"/>
  <c r="J117"/>
  <c r="P758"/>
  <c r="T826"/>
  <c r="R834"/>
  <c r="T840"/>
  <c r="BK910"/>
  <c r="J910"/>
  <c r="J122"/>
  <c r="T947"/>
  <c i="3" r="P131"/>
  <c r="P130"/>
  <c r="BK175"/>
  <c r="J175"/>
  <c r="J99"/>
  <c r="R185"/>
  <c r="R207"/>
  <c r="T221"/>
  <c r="T232"/>
  <c r="T229"/>
  <c r="P266"/>
  <c r="P316"/>
  <c r="BK392"/>
  <c r="J392"/>
  <c r="J109"/>
  <c i="4" r="R131"/>
  <c r="R128"/>
  <c r="P138"/>
  <c r="R141"/>
  <c r="P157"/>
  <c r="P175"/>
  <c r="R192"/>
  <c r="P197"/>
  <c r="P196"/>
  <c i="6" r="P122"/>
  <c r="P126"/>
  <c r="R168"/>
  <c r="T180"/>
  <c r="T191"/>
  <c i="7" r="P121"/>
  <c r="P128"/>
  <c r="P144"/>
  <c r="BK155"/>
  <c r="J155"/>
  <c r="J100"/>
  <c i="8" r="R125"/>
  <c r="R120"/>
  <c r="R119"/>
  <c r="T125"/>
  <c r="T120"/>
  <c r="T119"/>
  <c i="2" r="BK155"/>
  <c r="J155"/>
  <c r="J98"/>
  <c r="BK415"/>
  <c r="J415"/>
  <c r="J104"/>
  <c i="4" r="BK129"/>
  <c r="J129"/>
  <c r="J98"/>
  <c i="3" r="BK230"/>
  <c r="J230"/>
  <c r="J105"/>
  <c i="8" r="BK122"/>
  <c r="J122"/>
  <c r="J98"/>
  <c i="2" r="BK623"/>
  <c r="J623"/>
  <c r="J112"/>
  <c i="3" r="BK179"/>
  <c r="J179"/>
  <c r="J100"/>
  <c i="8" r="BK120"/>
  <c r="J120"/>
  <c r="J97"/>
  <c r="E85"/>
  <c r="F92"/>
  <c r="J113"/>
  <c r="BE123"/>
  <c r="BE127"/>
  <c r="BE128"/>
  <c r="BE129"/>
  <c r="BE121"/>
  <c r="BE126"/>
  <c r="BE130"/>
  <c r="BE131"/>
  <c i="7" r="BE126"/>
  <c r="BE140"/>
  <c r="BE143"/>
  <c r="BE148"/>
  <c r="BE153"/>
  <c r="BE154"/>
  <c r="BE156"/>
  <c r="BE157"/>
  <c r="BE158"/>
  <c r="J89"/>
  <c r="F92"/>
  <c r="BE124"/>
  <c r="BE129"/>
  <c r="E110"/>
  <c r="BE122"/>
  <c r="BE125"/>
  <c r="BE130"/>
  <c r="BE136"/>
  <c r="BE138"/>
  <c r="BE142"/>
  <c r="BE145"/>
  <c r="BE146"/>
  <c r="BE147"/>
  <c r="BE149"/>
  <c r="BE150"/>
  <c r="BE151"/>
  <c r="BE152"/>
  <c r="BE123"/>
  <c r="BE127"/>
  <c r="BE131"/>
  <c r="BE132"/>
  <c r="BE133"/>
  <c r="BE134"/>
  <c r="BE135"/>
  <c r="BE137"/>
  <c r="BE139"/>
  <c r="BE141"/>
  <c i="6" r="BE123"/>
  <c r="BE129"/>
  <c r="BE130"/>
  <c r="BE131"/>
  <c r="BE140"/>
  <c r="BE141"/>
  <c r="BE142"/>
  <c r="BE144"/>
  <c r="BE146"/>
  <c r="BE147"/>
  <c r="BE150"/>
  <c r="BE158"/>
  <c r="BE161"/>
  <c r="BE162"/>
  <c r="BE169"/>
  <c r="BE173"/>
  <c r="BE185"/>
  <c r="BE186"/>
  <c r="E111"/>
  <c r="BE133"/>
  <c r="BE148"/>
  <c r="BE151"/>
  <c r="BE152"/>
  <c r="BE164"/>
  <c r="BE165"/>
  <c r="BE167"/>
  <c r="BE176"/>
  <c r="BE179"/>
  <c r="BE181"/>
  <c r="BE182"/>
  <c r="BE184"/>
  <c r="BE189"/>
  <c r="BE193"/>
  <c r="J89"/>
  <c r="F92"/>
  <c r="BE125"/>
  <c r="BE132"/>
  <c r="BE134"/>
  <c r="BE136"/>
  <c r="BE137"/>
  <c r="BE138"/>
  <c r="BE149"/>
  <c r="BE153"/>
  <c r="BE154"/>
  <c r="BE156"/>
  <c r="BE159"/>
  <c r="BE163"/>
  <c r="BE166"/>
  <c r="BE170"/>
  <c r="BE171"/>
  <c r="BE172"/>
  <c r="BE174"/>
  <c r="BE177"/>
  <c r="BE183"/>
  <c r="BE187"/>
  <c r="BE190"/>
  <c r="BE124"/>
  <c r="BE127"/>
  <c r="BE128"/>
  <c r="BE135"/>
  <c r="BE139"/>
  <c r="BE143"/>
  <c r="BE145"/>
  <c r="BE155"/>
  <c r="BE157"/>
  <c r="BE160"/>
  <c r="BE175"/>
  <c r="BE178"/>
  <c r="BE188"/>
  <c r="BE192"/>
  <c r="BE194"/>
  <c i="5" r="J116"/>
  <c r="BE125"/>
  <c r="BE127"/>
  <c r="BE130"/>
  <c r="BE132"/>
  <c r="BE133"/>
  <c r="BE138"/>
  <c r="BE140"/>
  <c r="BE145"/>
  <c r="BE148"/>
  <c r="BE149"/>
  <c r="BE152"/>
  <c r="BE156"/>
  <c r="BE158"/>
  <c r="BE164"/>
  <c r="BE172"/>
  <c r="BE173"/>
  <c r="BE179"/>
  <c r="BE180"/>
  <c r="BE181"/>
  <c r="BE185"/>
  <c r="BE188"/>
  <c r="BE194"/>
  <c r="BE195"/>
  <c r="BE197"/>
  <c r="BE199"/>
  <c r="BE207"/>
  <c r="BE210"/>
  <c r="BE211"/>
  <c r="BE218"/>
  <c r="BE222"/>
  <c r="BE223"/>
  <c r="BE224"/>
  <c r="BE228"/>
  <c r="BE229"/>
  <c r="BE231"/>
  <c r="BE234"/>
  <c r="BE246"/>
  <c r="BE268"/>
  <c r="BE271"/>
  <c r="BE272"/>
  <c r="BE276"/>
  <c r="BE278"/>
  <c r="BE280"/>
  <c r="BE285"/>
  <c r="BE196"/>
  <c r="BE201"/>
  <c r="BE204"/>
  <c r="BE205"/>
  <c r="BE206"/>
  <c r="BE213"/>
  <c r="BE214"/>
  <c r="BE219"/>
  <c r="BE227"/>
  <c r="BE233"/>
  <c r="BE235"/>
  <c r="BE236"/>
  <c r="BE238"/>
  <c r="BE247"/>
  <c r="BE248"/>
  <c r="BE255"/>
  <c r="BE256"/>
  <c r="BE260"/>
  <c r="BE261"/>
  <c r="BE262"/>
  <c r="BE266"/>
  <c r="BE269"/>
  <c r="BE284"/>
  <c r="BE288"/>
  <c r="BE291"/>
  <c r="BE293"/>
  <c r="F92"/>
  <c r="BE134"/>
  <c r="BE136"/>
  <c r="BE142"/>
  <c r="BE146"/>
  <c r="BE153"/>
  <c r="BE155"/>
  <c r="BE162"/>
  <c r="BE167"/>
  <c r="BE177"/>
  <c r="BE187"/>
  <c r="BE189"/>
  <c r="BE190"/>
  <c r="BE191"/>
  <c r="BE193"/>
  <c r="BE217"/>
  <c r="BE241"/>
  <c r="BE242"/>
  <c r="BE243"/>
  <c r="BE244"/>
  <c r="BE249"/>
  <c r="BE250"/>
  <c r="BE257"/>
  <c r="BE258"/>
  <c r="BE259"/>
  <c r="BE264"/>
  <c r="BE267"/>
  <c r="BE273"/>
  <c r="BE274"/>
  <c r="BE277"/>
  <c r="BE281"/>
  <c r="BE283"/>
  <c r="BE286"/>
  <c r="BE290"/>
  <c r="BE294"/>
  <c r="E85"/>
  <c r="BE128"/>
  <c r="BE135"/>
  <c r="BE137"/>
  <c r="BE139"/>
  <c r="BE141"/>
  <c r="BE143"/>
  <c r="BE144"/>
  <c r="BE147"/>
  <c r="BE150"/>
  <c r="BE151"/>
  <c r="BE154"/>
  <c r="BE157"/>
  <c r="BE159"/>
  <c r="BE160"/>
  <c r="BE161"/>
  <c r="BE163"/>
  <c r="BE166"/>
  <c r="BE169"/>
  <c r="BE170"/>
  <c r="BE174"/>
  <c r="BE175"/>
  <c r="BE176"/>
  <c r="BE182"/>
  <c r="BE183"/>
  <c r="BE184"/>
  <c r="BE186"/>
  <c r="BE192"/>
  <c r="BE202"/>
  <c r="BE203"/>
  <c r="BE208"/>
  <c r="BE209"/>
  <c r="BE212"/>
  <c r="BE216"/>
  <c r="BE220"/>
  <c r="BE221"/>
  <c r="BE225"/>
  <c r="BE226"/>
  <c r="BE237"/>
  <c r="BE239"/>
  <c r="BE240"/>
  <c r="BE245"/>
  <c r="BE251"/>
  <c r="BE252"/>
  <c r="BE253"/>
  <c r="BE254"/>
  <c r="BE263"/>
  <c r="BE265"/>
  <c r="BE275"/>
  <c r="BE279"/>
  <c r="BE282"/>
  <c r="BE292"/>
  <c i="4" r="F92"/>
  <c r="BE132"/>
  <c r="BE133"/>
  <c r="BE145"/>
  <c r="BE150"/>
  <c r="BE152"/>
  <c r="BE154"/>
  <c r="BE155"/>
  <c r="BE156"/>
  <c r="BE159"/>
  <c r="BE161"/>
  <c r="BE167"/>
  <c r="BE168"/>
  <c r="BE169"/>
  <c r="BE171"/>
  <c r="BE198"/>
  <c r="BE130"/>
  <c r="BE139"/>
  <c r="BE140"/>
  <c r="BE142"/>
  <c r="BE143"/>
  <c r="BE147"/>
  <c r="BE148"/>
  <c r="BE158"/>
  <c r="BE162"/>
  <c r="BE170"/>
  <c r="BE174"/>
  <c r="BE178"/>
  <c r="BE181"/>
  <c r="BE194"/>
  <c r="BE195"/>
  <c r="J89"/>
  <c r="BE144"/>
  <c r="BE149"/>
  <c r="BE153"/>
  <c r="BE160"/>
  <c r="BE163"/>
  <c r="BE164"/>
  <c r="BE165"/>
  <c r="BE172"/>
  <c r="BE173"/>
  <c r="BE176"/>
  <c r="BE179"/>
  <c r="BE185"/>
  <c r="BE187"/>
  <c r="BE188"/>
  <c r="BE191"/>
  <c r="BE199"/>
  <c r="BE200"/>
  <c r="E85"/>
  <c r="BE134"/>
  <c r="BE136"/>
  <c r="BE146"/>
  <c r="BE151"/>
  <c r="BE177"/>
  <c r="BE180"/>
  <c r="BE182"/>
  <c r="BE183"/>
  <c r="BE184"/>
  <c r="BE186"/>
  <c r="BE189"/>
  <c r="BE190"/>
  <c r="BE193"/>
  <c i="3" r="E85"/>
  <c r="F126"/>
  <c r="BE137"/>
  <c r="BE140"/>
  <c r="BE147"/>
  <c r="BE153"/>
  <c r="BE163"/>
  <c r="BE190"/>
  <c r="BE191"/>
  <c r="BE196"/>
  <c r="BE206"/>
  <c r="BE208"/>
  <c r="BE216"/>
  <c r="BE218"/>
  <c r="BE219"/>
  <c r="BE239"/>
  <c r="BE243"/>
  <c r="BE255"/>
  <c r="BE263"/>
  <c r="BE284"/>
  <c r="BE285"/>
  <c r="BE293"/>
  <c r="BE295"/>
  <c r="BE305"/>
  <c r="BE307"/>
  <c r="BE315"/>
  <c r="BE317"/>
  <c r="BE327"/>
  <c r="BE328"/>
  <c r="BE336"/>
  <c r="BE337"/>
  <c r="BE340"/>
  <c r="BE343"/>
  <c r="BE348"/>
  <c r="BE351"/>
  <c r="BE355"/>
  <c r="BE356"/>
  <c r="BE367"/>
  <c r="BE370"/>
  <c r="BE372"/>
  <c r="BE384"/>
  <c r="BE389"/>
  <c r="BE391"/>
  <c r="BE393"/>
  <c r="J89"/>
  <c r="BE141"/>
  <c r="BE149"/>
  <c r="BE152"/>
  <c r="BE158"/>
  <c r="BE167"/>
  <c r="BE186"/>
  <c r="BE188"/>
  <c r="BE195"/>
  <c r="BE199"/>
  <c r="BE204"/>
  <c r="BE223"/>
  <c r="BE227"/>
  <c r="BE228"/>
  <c r="BE233"/>
  <c r="BE234"/>
  <c r="BE235"/>
  <c r="BE238"/>
  <c r="BE242"/>
  <c r="BE247"/>
  <c r="BE248"/>
  <c r="BE252"/>
  <c r="BE256"/>
  <c r="BE257"/>
  <c r="BE271"/>
  <c r="BE273"/>
  <c r="BE276"/>
  <c r="BE277"/>
  <c r="BE281"/>
  <c r="BE283"/>
  <c r="BE287"/>
  <c r="BE289"/>
  <c r="BE291"/>
  <c r="BE292"/>
  <c r="BE294"/>
  <c r="BE296"/>
  <c r="BE297"/>
  <c r="BE298"/>
  <c r="BE301"/>
  <c r="BE302"/>
  <c r="BE304"/>
  <c r="BE311"/>
  <c r="BE312"/>
  <c r="BE314"/>
  <c r="BE318"/>
  <c r="BE329"/>
  <c r="BE334"/>
  <c r="BE341"/>
  <c r="BE360"/>
  <c r="BE362"/>
  <c r="BE363"/>
  <c r="BE365"/>
  <c r="BE368"/>
  <c r="BE369"/>
  <c r="BE374"/>
  <c r="BE375"/>
  <c r="BE376"/>
  <c r="BE380"/>
  <c r="BE382"/>
  <c r="BE387"/>
  <c r="BE388"/>
  <c r="BE390"/>
  <c r="BE132"/>
  <c r="BE154"/>
  <c r="BE156"/>
  <c r="BE177"/>
  <c r="BE180"/>
  <c r="BE189"/>
  <c r="BE194"/>
  <c r="BE202"/>
  <c r="BE203"/>
  <c r="BE215"/>
  <c r="BE225"/>
  <c r="BE226"/>
  <c r="BE231"/>
  <c r="BE237"/>
  <c r="BE240"/>
  <c r="BE245"/>
  <c r="BE249"/>
  <c r="BE250"/>
  <c r="BE259"/>
  <c r="BE260"/>
  <c r="BE265"/>
  <c r="BE268"/>
  <c r="BE269"/>
  <c r="BE270"/>
  <c r="BE279"/>
  <c r="BE282"/>
  <c r="BE290"/>
  <c r="BE299"/>
  <c r="BE306"/>
  <c r="BE313"/>
  <c r="BE320"/>
  <c r="BE323"/>
  <c r="BE324"/>
  <c r="BE326"/>
  <c r="BE330"/>
  <c r="BE331"/>
  <c r="BE342"/>
  <c r="BE346"/>
  <c r="BE349"/>
  <c r="BE361"/>
  <c r="BE381"/>
  <c r="BE386"/>
  <c r="BE395"/>
  <c r="BE396"/>
  <c r="BE397"/>
  <c r="BE145"/>
  <c r="BE150"/>
  <c r="BE151"/>
  <c r="BE157"/>
  <c r="BE172"/>
  <c r="BE174"/>
  <c r="BE176"/>
  <c r="BE178"/>
  <c r="BE187"/>
  <c r="BE192"/>
  <c r="BE193"/>
  <c r="BE197"/>
  <c r="BE198"/>
  <c r="BE200"/>
  <c r="BE201"/>
  <c r="BE205"/>
  <c r="BE214"/>
  <c r="BE217"/>
  <c r="BE220"/>
  <c r="BE222"/>
  <c r="BE236"/>
  <c r="BE241"/>
  <c r="BE244"/>
  <c r="BE246"/>
  <c r="BE251"/>
  <c r="BE253"/>
  <c r="BE254"/>
  <c r="BE261"/>
  <c r="BE262"/>
  <c r="BE264"/>
  <c r="BE267"/>
  <c r="BE272"/>
  <c r="BE274"/>
  <c r="BE275"/>
  <c r="BE278"/>
  <c r="BE280"/>
  <c r="BE286"/>
  <c r="BE288"/>
  <c r="BE300"/>
  <c r="BE308"/>
  <c r="BE309"/>
  <c r="BE310"/>
  <c r="BE319"/>
  <c r="BE321"/>
  <c r="BE322"/>
  <c r="BE325"/>
  <c r="BE332"/>
  <c r="BE333"/>
  <c r="BE335"/>
  <c r="BE338"/>
  <c r="BE344"/>
  <c r="BE345"/>
  <c r="BE347"/>
  <c r="BE353"/>
  <c r="BE354"/>
  <c r="BE358"/>
  <c r="BE359"/>
  <c r="BE364"/>
  <c r="BE366"/>
  <c r="BE371"/>
  <c r="BE383"/>
  <c r="BE385"/>
  <c r="BE394"/>
  <c i="2" r="F92"/>
  <c r="BE148"/>
  <c r="BE181"/>
  <c r="BE185"/>
  <c r="BE186"/>
  <c r="BE199"/>
  <c r="BE208"/>
  <c r="BE225"/>
  <c r="BE230"/>
  <c r="BE244"/>
  <c r="BE269"/>
  <c r="BE273"/>
  <c r="BE277"/>
  <c r="BE287"/>
  <c r="BE303"/>
  <c r="BE307"/>
  <c r="BE310"/>
  <c r="BE317"/>
  <c r="BE318"/>
  <c r="BE358"/>
  <c r="BE376"/>
  <c r="BE462"/>
  <c r="BE489"/>
  <c r="BE493"/>
  <c r="BE503"/>
  <c r="BE516"/>
  <c r="BE522"/>
  <c r="BE561"/>
  <c r="BE581"/>
  <c r="BE590"/>
  <c r="BE594"/>
  <c r="BE598"/>
  <c r="BE607"/>
  <c r="BE627"/>
  <c r="BE628"/>
  <c r="BE639"/>
  <c r="BE640"/>
  <c r="BE681"/>
  <c r="BE690"/>
  <c r="BE716"/>
  <c r="BE727"/>
  <c r="BE733"/>
  <c r="BE740"/>
  <c r="BE750"/>
  <c r="BE757"/>
  <c r="BE759"/>
  <c r="BE778"/>
  <c r="BE786"/>
  <c r="BE797"/>
  <c r="BE830"/>
  <c r="BE835"/>
  <c r="BE836"/>
  <c r="BE845"/>
  <c r="BE891"/>
  <c r="BE892"/>
  <c r="BE894"/>
  <c r="BE900"/>
  <c r="BE903"/>
  <c r="BE904"/>
  <c r="BE908"/>
  <c r="BE909"/>
  <c r="BE911"/>
  <c r="BE921"/>
  <c r="BE922"/>
  <c r="BE948"/>
  <c r="BE949"/>
  <c r="BE950"/>
  <c r="E85"/>
  <c r="J137"/>
  <c r="BE151"/>
  <c r="BE190"/>
  <c r="BE224"/>
  <c r="BE235"/>
  <c r="BE239"/>
  <c r="BE248"/>
  <c r="BE252"/>
  <c r="BE257"/>
  <c r="BE258"/>
  <c r="BE284"/>
  <c r="BE290"/>
  <c r="BE300"/>
  <c r="BE430"/>
  <c r="BE443"/>
  <c r="BE454"/>
  <c r="BE463"/>
  <c r="BE465"/>
  <c r="BE467"/>
  <c r="BE483"/>
  <c r="BE528"/>
  <c r="BE545"/>
  <c r="BE549"/>
  <c r="BE577"/>
  <c r="BE601"/>
  <c r="BE610"/>
  <c r="BE616"/>
  <c r="BE631"/>
  <c r="BE634"/>
  <c r="BE638"/>
  <c r="BE641"/>
  <c r="BE680"/>
  <c r="BE682"/>
  <c r="BE685"/>
  <c r="BE689"/>
  <c r="BE692"/>
  <c r="BE709"/>
  <c r="BE710"/>
  <c r="BE736"/>
  <c r="BE754"/>
  <c r="BE763"/>
  <c r="BE775"/>
  <c r="BE825"/>
  <c r="BE839"/>
  <c r="BE841"/>
  <c r="BE888"/>
  <c r="BE897"/>
  <c r="BE156"/>
  <c r="BE164"/>
  <c r="BE167"/>
  <c r="BE175"/>
  <c r="BE205"/>
  <c r="BE212"/>
  <c r="BE240"/>
  <c r="BE265"/>
  <c r="BE280"/>
  <c r="BE283"/>
  <c r="BE291"/>
  <c r="BE294"/>
  <c r="BE304"/>
  <c r="BE324"/>
  <c r="BE327"/>
  <c r="BE332"/>
  <c r="BE381"/>
  <c r="BE382"/>
  <c r="BE403"/>
  <c r="BE411"/>
  <c r="BE416"/>
  <c r="BE428"/>
  <c r="BE431"/>
  <c r="BE448"/>
  <c r="BE464"/>
  <c r="BE478"/>
  <c r="BE487"/>
  <c r="BE488"/>
  <c r="BE494"/>
  <c r="BE509"/>
  <c r="BE525"/>
  <c r="BE531"/>
  <c r="BE541"/>
  <c r="BE553"/>
  <c r="BE568"/>
  <c r="BE574"/>
  <c r="BE587"/>
  <c r="BE604"/>
  <c r="BE613"/>
  <c r="BE619"/>
  <c r="BE622"/>
  <c r="BE626"/>
  <c r="BE665"/>
  <c r="BE667"/>
  <c r="BE677"/>
  <c r="BE679"/>
  <c r="BE695"/>
  <c r="BE718"/>
  <c r="BE723"/>
  <c r="BE725"/>
  <c r="BE726"/>
  <c r="BE741"/>
  <c r="BE749"/>
  <c r="BE764"/>
  <c r="BE789"/>
  <c r="BE875"/>
  <c r="BE876"/>
  <c r="BE893"/>
  <c r="BE145"/>
  <c r="BE154"/>
  <c r="BE161"/>
  <c r="BE178"/>
  <c r="BE274"/>
  <c r="BE313"/>
  <c r="BE408"/>
  <c r="BE421"/>
  <c r="BE429"/>
  <c r="BE436"/>
  <c r="BE440"/>
  <c r="BE458"/>
  <c r="BE470"/>
  <c r="BE474"/>
  <c r="BE479"/>
  <c r="BE480"/>
  <c r="BE490"/>
  <c r="BE497"/>
  <c r="BE519"/>
  <c r="BE557"/>
  <c r="BE565"/>
  <c r="BE584"/>
  <c r="BE624"/>
  <c r="BE629"/>
  <c r="BE630"/>
  <c r="BE632"/>
  <c r="BE672"/>
  <c r="BE683"/>
  <c r="BE684"/>
  <c r="BE691"/>
  <c r="BE698"/>
  <c r="BE703"/>
  <c r="BE707"/>
  <c r="BE708"/>
  <c r="BE711"/>
  <c r="BE721"/>
  <c r="BE722"/>
  <c r="BE724"/>
  <c r="BE728"/>
  <c r="BE748"/>
  <c r="BE783"/>
  <c r="BE792"/>
  <c r="BE821"/>
  <c r="BE827"/>
  <c r="BE833"/>
  <c r="BE882"/>
  <c r="BE916"/>
  <c r="F37"/>
  <c i="1" r="BD95"/>
  <c i="3" r="F36"/>
  <c i="1" r="BC96"/>
  <c i="3" r="F37"/>
  <c i="1" r="BD96"/>
  <c i="5" r="F36"/>
  <c i="1" r="BC98"/>
  <c i="6" r="F34"/>
  <c i="1" r="BA99"/>
  <c i="7" r="J34"/>
  <c i="1" r="AW100"/>
  <c i="7" r="F36"/>
  <c i="1" r="BC100"/>
  <c i="8" r="F34"/>
  <c i="1" r="BA101"/>
  <c i="2" r="F36"/>
  <c i="1" r="BC95"/>
  <c i="3" r="F34"/>
  <c i="1" r="BA96"/>
  <c i="3" r="F35"/>
  <c i="1" r="BB96"/>
  <c i="5" r="F37"/>
  <c i="1" r="BD98"/>
  <c i="6" r="J34"/>
  <c i="1" r="AW99"/>
  <c i="7" r="F34"/>
  <c i="1" r="BA100"/>
  <c i="7" r="F35"/>
  <c i="1" r="BB100"/>
  <c i="2" r="F34"/>
  <c i="1" r="BA95"/>
  <c i="2" r="F35"/>
  <c i="1" r="BB95"/>
  <c i="4" r="F37"/>
  <c i="1" r="BD97"/>
  <c i="4" r="F35"/>
  <c i="1" r="BB97"/>
  <c i="5" r="F34"/>
  <c i="1" r="BA98"/>
  <c i="6" r="F35"/>
  <c i="1" r="BB99"/>
  <c i="7" r="F37"/>
  <c i="1" r="BD100"/>
  <c i="8" r="J34"/>
  <c i="1" r="AW101"/>
  <c i="8" r="F35"/>
  <c i="1" r="BB101"/>
  <c i="2" r="J34"/>
  <c i="1" r="AW95"/>
  <c i="3" r="J34"/>
  <c i="1" r="AW96"/>
  <c i="4" r="F34"/>
  <c i="1" r="BA97"/>
  <c i="4" r="J34"/>
  <c i="1" r="AW97"/>
  <c i="4" r="F36"/>
  <c i="1" r="BC97"/>
  <c i="5" r="F35"/>
  <c i="1" r="BB98"/>
  <c i="5" r="J34"/>
  <c i="1" r="AW98"/>
  <c i="6" r="F36"/>
  <c i="1" r="BC99"/>
  <c i="6" r="F37"/>
  <c i="1" r="BD99"/>
  <c i="8" r="F36"/>
  <c i="1" r="BC101"/>
  <c i="8" r="F37"/>
  <c i="1" r="BD101"/>
  <c i="7" l="1" r="P120"/>
  <c i="1" r="AU100"/>
  <c i="3" r="P129"/>
  <c i="1" r="AU96"/>
  <c i="6" r="R121"/>
  <c i="5" r="T122"/>
  <c i="7" r="R120"/>
  <c i="4" r="R137"/>
  <c r="R127"/>
  <c i="3" r="T130"/>
  <c r="T129"/>
  <c i="2" r="T143"/>
  <c i="6" r="T121"/>
  <c r="P121"/>
  <c i="1" r="AU99"/>
  <c i="4" r="P137"/>
  <c r="P127"/>
  <c i="1" r="AU97"/>
  <c i="4" r="T137"/>
  <c r="T127"/>
  <c i="2" r="R143"/>
  <c i="7" r="T120"/>
  <c i="3" r="R130"/>
  <c r="R129"/>
  <c i="2" r="P143"/>
  <c i="1" r="AU95"/>
  <c i="3" r="BK130"/>
  <c r="J130"/>
  <c r="J97"/>
  <c i="4" r="BK137"/>
  <c r="J137"/>
  <c r="J100"/>
  <c i="5" r="BK122"/>
  <c r="J122"/>
  <c i="8" r="BK119"/>
  <c r="J119"/>
  <c i="3" r="BK229"/>
  <c r="J229"/>
  <c r="J104"/>
  <c i="4" r="BK128"/>
  <c r="J128"/>
  <c r="J97"/>
  <c i="2" r="BK143"/>
  <c r="J143"/>
  <c r="J96"/>
  <c i="6" r="BK121"/>
  <c r="J121"/>
  <c i="7" r="BK120"/>
  <c r="J120"/>
  <c r="J96"/>
  <c i="4" r="BK196"/>
  <c r="J196"/>
  <c r="J106"/>
  <c i="2" r="J33"/>
  <c i="1" r="AV95"/>
  <c r="AT95"/>
  <c i="6" r="J33"/>
  <c i="1" r="AV99"/>
  <c r="AT99"/>
  <c r="BD94"/>
  <c r="W33"/>
  <c r="BC94"/>
  <c r="W32"/>
  <c r="BA94"/>
  <c r="W30"/>
  <c i="2" r="F33"/>
  <c i="1" r="AZ95"/>
  <c i="6" r="F33"/>
  <c i="1" r="AZ99"/>
  <c i="8" r="J33"/>
  <c i="1" r="AV101"/>
  <c r="AT101"/>
  <c i="8" r="F33"/>
  <c i="1" r="AZ101"/>
  <c r="BB94"/>
  <c r="W31"/>
  <c i="5" r="J30"/>
  <c i="1" r="AG98"/>
  <c i="3" r="J33"/>
  <c i="1" r="AV96"/>
  <c r="AT96"/>
  <c i="4" r="J33"/>
  <c i="1" r="AV97"/>
  <c r="AT97"/>
  <c i="5" r="J33"/>
  <c i="1" r="AV98"/>
  <c r="AT98"/>
  <c r="AN98"/>
  <c i="7" r="F33"/>
  <c i="1" r="AZ100"/>
  <c i="8" r="J30"/>
  <c i="1" r="AG101"/>
  <c i="6" r="J30"/>
  <c i="1" r="AG99"/>
  <c i="3" r="F33"/>
  <c i="1" r="AZ96"/>
  <c i="4" r="F33"/>
  <c i="1" r="AZ97"/>
  <c i="5" r="F33"/>
  <c i="1" r="AZ98"/>
  <c i="7" r="J33"/>
  <c i="1" r="AV100"/>
  <c r="AT100"/>
  <c i="3" l="1" r="BK129"/>
  <c r="J129"/>
  <c i="6" r="J96"/>
  <c i="8" r="J96"/>
  <c i="5" r="J96"/>
  <c i="4" r="BK127"/>
  <c r="J127"/>
  <c r="J96"/>
  <c i="8" r="J39"/>
  <c i="6" r="J39"/>
  <c i="5" r="J39"/>
  <c i="1" r="AN99"/>
  <c r="AN101"/>
  <c r="AU94"/>
  <c i="3" r="J30"/>
  <c i="1" r="AG96"/>
  <c i="7" r="J30"/>
  <c i="1" r="AG100"/>
  <c r="AW94"/>
  <c r="AK30"/>
  <c r="AX94"/>
  <c i="2" r="J30"/>
  <c i="1" r="AG95"/>
  <c r="AY94"/>
  <c r="AZ94"/>
  <c r="W29"/>
  <c i="7" l="1" r="J39"/>
  <c i="3" r="J39"/>
  <c i="2" r="J39"/>
  <c i="3" r="J96"/>
  <c i="1" r="AN95"/>
  <c r="AN96"/>
  <c r="AN100"/>
  <c i="4" r="J30"/>
  <c i="1" r="AG97"/>
  <c r="AG94"/>
  <c r="AK26"/>
  <c r="AV94"/>
  <c r="AK29"/>
  <c r="AK35"/>
  <c i="4" l="1" r="J39"/>
  <c i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<sst xmlns="http://schemas.openxmlformats.org/spreadsheetml/2006/main">
  <si>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</si>
  <si>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</si>
  <si>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</si>
  <si>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</si>
  <si>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</si>
  <si>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{62a00b07-80e0-491d-9da6-324a9619d7b7}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</si>
  <si>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</si>
  <si>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</si>
  <si>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</si>
  <si>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</si>
  <si>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</si>
  <si>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</si>
  <si>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</si>
  <si>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</si>
  <si>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</si>
  <si>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</si>
  <si>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</si>
  <si>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VOŠ a SPŠ Žďár nad Sázavou - Rekonstrukce výdejny jídel Strojírenská</t>
  </si>
  <si>
    <t>KSO:</t>
  </si>
  <si>
    <t>CC-CZ:</t>
  </si>
  <si>
    <t>Místo:</t>
  </si>
  <si>
    <t>Žďár nad Sázavou</t>
  </si>
  <si>
    <t>Datum:</t>
  </si>
  <si>
    <t>16. 1. 2023</t>
  </si>
  <si>
    <t>Zadavatel:</t>
  </si>
  <si>
    <t>IČ:</t>
  </si>
  <si>
    <t>Kraj Vysočina, Žižkova 1882/57, 586 01 Jihlava</t>
  </si>
  <si>
    <t>DIČ:</t>
  </si>
  <si>
    <t>Uchazeč:</t>
  </si>
  <si>
    <t>Vyplň údaj</t>
  </si>
  <si>
    <t>Projektant:</t>
  </si>
  <si>
    <t>Filip Marek, Beněnská 326/34, Žďár nad Sázavou</t>
  </si>
  <si>
    <t>True</t>
  </si>
  <si>
    <t>Zpracovatel:</t>
  </si>
  <si>
    <t>Filip Marek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</si>
  <si>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</si>
  <si>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</si>
  <si>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</si>
  <si>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</si>
  <si>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</si>
  <si>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</si>
  <si>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</si>
  <si>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</si>
  <si>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</si>
  <si>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</si>
  <si>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</si>
  <si>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</si>
  <si>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</si>
  <si>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</si>
  <si>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</si>
  <si>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</si>
  <si>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</si>
  <si>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</si>
  <si>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</si>
  <si>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</si>
  <si>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</si>
  <si>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</si>
  <si>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</si>
  <si>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</si>
  <si>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</si>
  <si>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</si>
  <si>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</si>
  <si>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</si>
  <si>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</si>
  <si>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</si>
  <si>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</si>
  <si>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</si>
  <si>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</si>
  <si>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</si>
  <si>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</si>
  <si>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</si>
  <si>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</si>
  <si>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</si>
  <si>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</si>
  <si>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</si>
  <si>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</si>
  <si>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</si>
  <si>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</si>
  <si>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</si>
  <si>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</si>
  <si>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</si>
  <si>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</si>
  <si>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</t>
  </si>
  <si>
    <t>STA</t>
  </si>
  <si>
    <t>1</t>
  </si>
  <si>
    <t>{d346dff7-5667-46b8-b3eb-e2489288c925}</t>
  </si>
  <si>
    <t>2</t>
  </si>
  <si>
    <t>SO 02</t>
  </si>
  <si>
    <t>vodovod, kanalizace</t>
  </si>
  <si>
    <t>{082e5b85-d1bd-4107-b528-150713b3b6f4}</t>
  </si>
  <si>
    <t>SO 03</t>
  </si>
  <si>
    <t>ústřední vytápění</t>
  </si>
  <si>
    <t>{26794acd-bcfc-408b-9875-5ab42164f47d}</t>
  </si>
  <si>
    <t>SO 04</t>
  </si>
  <si>
    <t>vzduchotechnika</t>
  </si>
  <si>
    <t>{6a3738d1-df4d-4723-8370-6db6e3857e16}</t>
  </si>
  <si>
    <t>SO 05</t>
  </si>
  <si>
    <t>elektrické rozvody silnoproudé</t>
  </si>
  <si>
    <t>{1eb12d67-0284-4dc8-994d-635ae6e305f5}</t>
  </si>
  <si>
    <t>SO 06</t>
  </si>
  <si>
    <t>elektrické rozvody slaboproudé</t>
  </si>
  <si>
    <t>{76882d28-d98f-4eba-a7df-c32351f637e4}</t>
  </si>
  <si>
    <t>SO 07</t>
  </si>
  <si>
    <t>ostatní a vedlejší náklady</t>
  </si>
  <si>
    <t>{7d143cf5-179e-449a-a058-65bda562c709}</t>
  </si>
  <si>
    <t>KRYCÍ LIST SOUPISU PRACÍ</t>
  </si>
  <si>
    <t>Objekt:</t>
  </si>
  <si>
    <t>SO 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</si>
  <si>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</si>
  <si>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</si>
  <si>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</si>
  <si>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</si>
  <si>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</si>
  <si>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11 - Zemní práce</t>
  </si>
  <si>
    <t>21 - Úprava podloží a základové spáry</t>
  </si>
  <si>
    <t>31 - Zdi podpěrné a volné</t>
  </si>
  <si>
    <t>34 - Stěny a příčky</t>
  </si>
  <si>
    <t>4.11 - Vodorovné konstrukce</t>
  </si>
  <si>
    <t>56 - Podkladní vrstvy komunikací, letišť a ploch</t>
  </si>
  <si>
    <t>61 - Úprava povrchů vnitřní</t>
  </si>
  <si>
    <t>62 - Úprava povrchů vnější</t>
  </si>
  <si>
    <t>63 - Podlahy a podlahové konstrukce</t>
  </si>
  <si>
    <t>64 - Výplně otvorů</t>
  </si>
  <si>
    <t>91 - Doplňující konstrukce a práce na pozemních komunikacích a zpevněných plochách</t>
  </si>
  <si>
    <t>94 - Lešení a stavební výtahy</t>
  </si>
  <si>
    <t>95 - Různé dokončovací konstrukce a práce na pozemních stavbách</t>
  </si>
  <si>
    <t>96 - Bourání konstrukcí</t>
  </si>
  <si>
    <t>97 - Prorážení otvorů a ostatní bourací práce</t>
  </si>
  <si>
    <t>99 - Staveništní přesun hmot</t>
  </si>
  <si>
    <t>S - Přesuny sutí</t>
  </si>
  <si>
    <t>711 - Izolace proti vodě</t>
  </si>
  <si>
    <t>764 - Konstrukce klempířské</t>
  </si>
  <si>
    <t>766 - Konstrukce truhlářské</t>
  </si>
  <si>
    <t>767 - Konstrukce doplňkové stavební (zámečnické)</t>
  </si>
  <si>
    <t>771 - Podlahy z dlaždic</t>
  </si>
  <si>
    <t>776 - Podlahy povlakové</t>
  </si>
  <si>
    <t>777 - Podlahy ze syntetických hmot</t>
  </si>
  <si>
    <t>781 - Obklady (keramické)</t>
  </si>
  <si>
    <t>783 - Nátěry</t>
  </si>
  <si>
    <t>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</si>
  <si>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</si>
  <si>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</si>
  <si>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</si>
  <si>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</si>
  <si>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</si>
  <si>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</si>
  <si>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</si>
  <si>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</si>
  <si>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</si>
  <si>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</si>
  <si>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</si>
  <si>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</si>
  <si>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</si>
  <si>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11</t>
  </si>
  <si>
    <t>Zemní práce</t>
  </si>
  <si>
    <t>ROZPOCET</t>
  </si>
  <si>
    <t>K</t>
  </si>
  <si>
    <t>113106231R00</t>
  </si>
  <si>
    <t>Rozebrání dlažeb ze zámkové dlažby v kamenivu</t>
  </si>
  <si>
    <t>m2</t>
  </si>
  <si>
    <t>4</t>
  </si>
  <si>
    <t>-1535342242</t>
  </si>
  <si>
    <t>VV</t>
  </si>
  <si>
    <t>8*4,2</t>
  </si>
  <si>
    <t>Součet</t>
  </si>
  <si>
    <t>113107310R00</t>
  </si>
  <si>
    <t>Odstranění podkladu pl. 50 m2,kam.těžené tl.10 cm</t>
  </si>
  <si>
    <t>2133492051</t>
  </si>
  <si>
    <t>8*0,4</t>
  </si>
  <si>
    <t>3</t>
  </si>
  <si>
    <t>113107525R00</t>
  </si>
  <si>
    <t>Odstranění podkladu pl. 50 m2,kam.drcené tl.25 cm</t>
  </si>
  <si>
    <t>-90374920</t>
  </si>
  <si>
    <t>113202111R00</t>
  </si>
  <si>
    <t>Vytrhání obrub obrubníků silničních</t>
  </si>
  <si>
    <t>m</t>
  </si>
  <si>
    <t>-1362526738</t>
  </si>
  <si>
    <t>Úprava podloží a základové spáry</t>
  </si>
  <si>
    <t>5</t>
  </si>
  <si>
    <t>215901101RT5</t>
  </si>
  <si>
    <t>Zhutnění podloží z hornin nesoudržných do 92% PS</t>
  </si>
  <si>
    <t>400951888</t>
  </si>
  <si>
    <t>8*4,2+2,3*0,6</t>
  </si>
  <si>
    <t>8*0,6</t>
  </si>
  <si>
    <t>31</t>
  </si>
  <si>
    <t>Zdi podpěrné a volné</t>
  </si>
  <si>
    <t>6</t>
  </si>
  <si>
    <t>310235241RT2</t>
  </si>
  <si>
    <t>Zazdívka otvorů pl.0,0225 m2 cihlami, tl.zdi 30 cm</t>
  </si>
  <si>
    <t>kus</t>
  </si>
  <si>
    <t>2035265777</t>
  </si>
  <si>
    <t>16</t>
  </si>
  <si>
    <t>7</t>
  </si>
  <si>
    <t>310237241RT1</t>
  </si>
  <si>
    <t>Zazdívka otvorů pl. 0,25 m2 cihlami, tl. zdi 30 cm</t>
  </si>
  <si>
    <t>859056773</t>
  </si>
  <si>
    <t xml:space="preserve"> 2</t>
  </si>
  <si>
    <t>8</t>
  </si>
  <si>
    <t>310238211RT1</t>
  </si>
  <si>
    <t>Zazdívka otvorů plochy do 1 m2 cihlami na MVC</t>
  </si>
  <si>
    <t>m3</t>
  </si>
  <si>
    <t>-1322702786</t>
  </si>
  <si>
    <t>0,9*1,2*0,2</t>
  </si>
  <si>
    <t>1*1,2*0,2</t>
  </si>
  <si>
    <t>(3+0,9+5,4)*2*0,15*0,1</t>
  </si>
  <si>
    <t>9</t>
  </si>
  <si>
    <t>310239211RT2</t>
  </si>
  <si>
    <t>Zazdívka otvorů plochy do 4 m2 cihlami na MVC</t>
  </si>
  <si>
    <t>-530665577</t>
  </si>
  <si>
    <t>(2,7*0,85-0,5*0,5*2)*0,45</t>
  </si>
  <si>
    <t>10</t>
  </si>
  <si>
    <t>311271175R00</t>
  </si>
  <si>
    <t>Zdivo z tvárnic Ytong hladkých tl. 20 cm</t>
  </si>
  <si>
    <t>175748129</t>
  </si>
  <si>
    <t>4*2,7</t>
  </si>
  <si>
    <t>317121102R00</t>
  </si>
  <si>
    <t>Osazení překladu světlost otvoru do 180 cm</t>
  </si>
  <si>
    <t>-1912900727</t>
  </si>
  <si>
    <t>3+1</t>
  </si>
  <si>
    <t>12</t>
  </si>
  <si>
    <t>M</t>
  </si>
  <si>
    <t>59321210</t>
  </si>
  <si>
    <t>Překlad železobetonový RZP 119/14/14 V</t>
  </si>
  <si>
    <t>-238439570</t>
  </si>
  <si>
    <t>13</t>
  </si>
  <si>
    <t>59321211</t>
  </si>
  <si>
    <t>Překlad železobetonový RZP 149/14/14 V</t>
  </si>
  <si>
    <t>-119578097</t>
  </si>
  <si>
    <t>1+3</t>
  </si>
  <si>
    <t>34</t>
  </si>
  <si>
    <t>Stěny a příčky</t>
  </si>
  <si>
    <t>342255024R00</t>
  </si>
  <si>
    <t>Příčky z desek Ytong tl. 10 cm</t>
  </si>
  <si>
    <t>-831290617</t>
  </si>
  <si>
    <t>(0,9+2,25+1,9)*3,1-0,7*2*2</t>
  </si>
  <si>
    <t>(0,4*3+2,36)*0,85</t>
  </si>
  <si>
    <t>(1*3,2)*8</t>
  </si>
  <si>
    <t>(1,63*2+6)*3,2-0,7*2*2-0,8*2</t>
  </si>
  <si>
    <t>(0,45+0,15)*3,2</t>
  </si>
  <si>
    <t>(0,7+2,1)*3,2</t>
  </si>
  <si>
    <t>(5,7+1*4+1+1,65)*3,2-0,8*2-0,7*2</t>
  </si>
  <si>
    <t>342255028R00</t>
  </si>
  <si>
    <t>Příčky z desek Ytong tl. 15 cm</t>
  </si>
  <si>
    <t>-1912729020</t>
  </si>
  <si>
    <t>(4,3+3)*3,1-0,96*2,2</t>
  </si>
  <si>
    <t>(3,6+1,73)*3,2</t>
  </si>
  <si>
    <t>3,15*2,8</t>
  </si>
  <si>
    <t>5,7*3,2-0,8*2</t>
  </si>
  <si>
    <t>14</t>
  </si>
  <si>
    <t>342261112RXX</t>
  </si>
  <si>
    <t>Příčka sádrokarton. ocel.kce, 1x oplášť. tl.100 mm</t>
  </si>
  <si>
    <t>1639406123</t>
  </si>
  <si>
    <t>3,4*2,85</t>
  </si>
  <si>
    <t>342264051RT2</t>
  </si>
  <si>
    <t>Podhled sádrokartonový na zavěšenou ocel. konstr.</t>
  </si>
  <si>
    <t>2028945287</t>
  </si>
  <si>
    <t>2,8*2</t>
  </si>
  <si>
    <t>2*1</t>
  </si>
  <si>
    <t>22</t>
  </si>
  <si>
    <t>342264051RT3</t>
  </si>
  <si>
    <t>1321392685</t>
  </si>
  <si>
    <t>4,5</t>
  </si>
  <si>
    <t>(0,6*0,2)*2</t>
  </si>
  <si>
    <t>31,1</t>
  </si>
  <si>
    <t>42,5</t>
  </si>
  <si>
    <t>(6,87*0,2)*2</t>
  </si>
  <si>
    <t>1,47</t>
  </si>
  <si>
    <t>20</t>
  </si>
  <si>
    <t>1,55</t>
  </si>
  <si>
    <t>24</t>
  </si>
  <si>
    <t>342264091R00</t>
  </si>
  <si>
    <t>Příplatek k podhledu sádrokart. za tl. desek 15 mm</t>
  </si>
  <si>
    <t>-1489899067</t>
  </si>
  <si>
    <t>25</t>
  </si>
  <si>
    <t>342264098RT1</t>
  </si>
  <si>
    <t>Příplatek k podhledu sádrokart. za plochu do 10 m2</t>
  </si>
  <si>
    <t>88809300</t>
  </si>
  <si>
    <t>26</t>
  </si>
  <si>
    <t>342264098RT2</t>
  </si>
  <si>
    <t>990616290</t>
  </si>
  <si>
    <t>27</t>
  </si>
  <si>
    <t>342264098RT3</t>
  </si>
  <si>
    <t>-994538407</t>
  </si>
  <si>
    <t>23</t>
  </si>
  <si>
    <t>342264101R00</t>
  </si>
  <si>
    <t>Osazení reviz. dvířek do SDK podhledu, do 0,25 m2</t>
  </si>
  <si>
    <t>883400766</t>
  </si>
  <si>
    <t>342266111RU8</t>
  </si>
  <si>
    <t>Obklad stěn sádrokartonem na ocelovou konstrukci</t>
  </si>
  <si>
    <t>-754445648</t>
  </si>
  <si>
    <t>(0,6+2+0,6)*3,2</t>
  </si>
  <si>
    <t>(0,6+4,3+0,6)*3,2</t>
  </si>
  <si>
    <t>28</t>
  </si>
  <si>
    <t>342267111RT1</t>
  </si>
  <si>
    <t>Obklad trámů sádrokartonem dvoustranný do 0,5/0,5m</t>
  </si>
  <si>
    <t>1374009223</t>
  </si>
  <si>
    <t>3,1+3,1</t>
  </si>
  <si>
    <t>3,2</t>
  </si>
  <si>
    <t>29</t>
  </si>
  <si>
    <t>342267111RT3</t>
  </si>
  <si>
    <t>1974568501</t>
  </si>
  <si>
    <t>3,1</t>
  </si>
  <si>
    <t>2,9</t>
  </si>
  <si>
    <t>30</t>
  </si>
  <si>
    <t>342267112RT1</t>
  </si>
  <si>
    <t>Obklad trámů sádrokartonem třístranný do 0,5/0,5 m</t>
  </si>
  <si>
    <t>1402025637</t>
  </si>
  <si>
    <t>2,55</t>
  </si>
  <si>
    <t>28349014</t>
  </si>
  <si>
    <t>Dvířka revizní plná SI 3030 rozměr 300x300 mm</t>
  </si>
  <si>
    <t>-276731416</t>
  </si>
  <si>
    <t>17</t>
  </si>
  <si>
    <t>342668111R00</t>
  </si>
  <si>
    <t>Těsnění styku příčky se stáv. konstrukcí PU pěnou</t>
  </si>
  <si>
    <t>-1407724530</t>
  </si>
  <si>
    <t>(0,9+2,25+1,9)</t>
  </si>
  <si>
    <t>(4,3+3)</t>
  </si>
  <si>
    <t>1*8+(1,63*2+6)+(0,45+0,15)</t>
  </si>
  <si>
    <t>(0,7+2,1)+(5,7+1*4+1+1,65)</t>
  </si>
  <si>
    <t>(3,6+1,73)+3,15+5,7</t>
  </si>
  <si>
    <t>18</t>
  </si>
  <si>
    <t>342948111R00</t>
  </si>
  <si>
    <t>Ukotvení příček k cihel.konstr. kotvami na hmožd.</t>
  </si>
  <si>
    <t>91470653</t>
  </si>
  <si>
    <t>3,2*5</t>
  </si>
  <si>
    <t>2,7+3,2*13+2,8*2</t>
  </si>
  <si>
    <t>19</t>
  </si>
  <si>
    <t>346244313R00</t>
  </si>
  <si>
    <t>Obezdívky van a WC nádržek z desek Ytong tl.100 mm</t>
  </si>
  <si>
    <t>1300299554</t>
  </si>
  <si>
    <t>(0,56+0,38)*2*0,5*4</t>
  </si>
  <si>
    <t>4.11</t>
  </si>
  <si>
    <t>Vodorovné konstrukce</t>
  </si>
  <si>
    <t>40</t>
  </si>
  <si>
    <t>411008111R00</t>
  </si>
  <si>
    <t>Zvedání strop. desky za 1m zdvihu, do 14 sloupů</t>
  </si>
  <si>
    <t>2071070095</t>
  </si>
  <si>
    <t>41</t>
  </si>
  <si>
    <t>13383430</t>
  </si>
  <si>
    <t>Tyč průřezu IPE 160, střední, jakost oceli S235</t>
  </si>
  <si>
    <t>t</t>
  </si>
  <si>
    <t>-974830682</t>
  </si>
  <si>
    <t>0,37509*1,1</t>
  </si>
  <si>
    <t>32</t>
  </si>
  <si>
    <t>411321414R00</t>
  </si>
  <si>
    <t>Stropy deskové ze železobetonu C 25/30</t>
  </si>
  <si>
    <t>-1124901345</t>
  </si>
  <si>
    <t>(0,6*2,3-0,6*0,5*2)*0,3</t>
  </si>
  <si>
    <t>33</t>
  </si>
  <si>
    <t>411351101R00</t>
  </si>
  <si>
    <t>Bednění stropů deskových, bednění vlastní -zřízení</t>
  </si>
  <si>
    <t>-2021944703</t>
  </si>
  <si>
    <t>(0,6*2,3-0,6*0,5*2)</t>
  </si>
  <si>
    <t>411351102R00</t>
  </si>
  <si>
    <t>Bednění stropů deskových, vlastní - odstranění</t>
  </si>
  <si>
    <t>-1528613514</t>
  </si>
  <si>
    <t>35</t>
  </si>
  <si>
    <t>411351902R00</t>
  </si>
  <si>
    <t>Bednění prostupu plochy do 0,25 m2</t>
  </si>
  <si>
    <t>-1762247937</t>
  </si>
  <si>
    <t>36</t>
  </si>
  <si>
    <t>411354173R00</t>
  </si>
  <si>
    <t>Podpěrná konstr. stropů do 12 kPa - zřízení</t>
  </si>
  <si>
    <t>1825499935</t>
  </si>
  <si>
    <t>2*0,6</t>
  </si>
  <si>
    <t>37</t>
  </si>
  <si>
    <t>411354174R00</t>
  </si>
  <si>
    <t>Podpěrná konstr. stropů do 12 kPa - odstranění</t>
  </si>
  <si>
    <t>-65789512</t>
  </si>
  <si>
    <t>38</t>
  </si>
  <si>
    <t>411361921RT4</t>
  </si>
  <si>
    <t>Výztuž stropů svařovanou sítí</t>
  </si>
  <si>
    <t>-328905704</t>
  </si>
  <si>
    <t>(0,6*2,3-0,6*0,5*2)*4,952*0,001*1,2</t>
  </si>
  <si>
    <t>39</t>
  </si>
  <si>
    <t>413941123R00</t>
  </si>
  <si>
    <t>Osazení válcovaných nosníků ve stropech č. 14 - 22</t>
  </si>
  <si>
    <t>-1033954580</t>
  </si>
  <si>
    <t>(2*2,3)*15,8*0,001</t>
  </si>
  <si>
    <t>(2*2,3+4*2,3)*15,8*0,001</t>
  </si>
  <si>
    <t>(1,78*3)*15,8*0,001</t>
  </si>
  <si>
    <t>56</t>
  </si>
  <si>
    <t>Podkladní vrstvy komunikací, letišť a ploch</t>
  </si>
  <si>
    <t>42</t>
  </si>
  <si>
    <t>564731111R00</t>
  </si>
  <si>
    <t>Podklad z kameniva drceného vel.32-63 mm,tl. 10 cm</t>
  </si>
  <si>
    <t>-1643411901</t>
  </si>
  <si>
    <t>43</t>
  </si>
  <si>
    <t>564851111RT2</t>
  </si>
  <si>
    <t>Podklad ze štěrkodrti po zhutnění tloušťky 15 cm</t>
  </si>
  <si>
    <t>-754964189</t>
  </si>
  <si>
    <t>44</t>
  </si>
  <si>
    <t>596215021R00</t>
  </si>
  <si>
    <t>Kladení zámkové dlažby tl. 6 cm do drtě tl. 4 cm</t>
  </si>
  <si>
    <t>-2061689575</t>
  </si>
  <si>
    <t>45</t>
  </si>
  <si>
    <t>639571210R00</t>
  </si>
  <si>
    <t>Kačírek pro okapový chodník tl. 100 mm</t>
  </si>
  <si>
    <t>-1989378011</t>
  </si>
  <si>
    <t>5,7*0,4</t>
  </si>
  <si>
    <t>46</t>
  </si>
  <si>
    <t>639571311R00</t>
  </si>
  <si>
    <t>Okapový chodník - textilie proti prorůstání 45g/m2</t>
  </si>
  <si>
    <t>-239317441</t>
  </si>
  <si>
    <t>47</t>
  </si>
  <si>
    <t>5924511900</t>
  </si>
  <si>
    <t>Dlažba skladebná 20x20x6 cm přírodní</t>
  </si>
  <si>
    <t>-811839039</t>
  </si>
  <si>
    <t>2,3*0,6*1,02</t>
  </si>
  <si>
    <t>61</t>
  </si>
  <si>
    <t>Úprava povrchů vnitřní</t>
  </si>
  <si>
    <t>48</t>
  </si>
  <si>
    <t>602016191R00</t>
  </si>
  <si>
    <t>Penetrační nátěr stěn</t>
  </si>
  <si>
    <t>-1420231601</t>
  </si>
  <si>
    <t>49</t>
  </si>
  <si>
    <t>610991111R00</t>
  </si>
  <si>
    <t>Zakrývání výplní vnitřních otvorů</t>
  </si>
  <si>
    <t>783842073</t>
  </si>
  <si>
    <t>(1,5*1,8)*5</t>
  </si>
  <si>
    <t>(1,5*1,8)*6</t>
  </si>
  <si>
    <t>(2,7*0,85)*7</t>
  </si>
  <si>
    <t>50</t>
  </si>
  <si>
    <t>611421133R00</t>
  </si>
  <si>
    <t>Omítka vnitřní stropů rovných, MVC, štuková</t>
  </si>
  <si>
    <t>-1226075968</t>
  </si>
  <si>
    <t>(1*2-0,6*0,5*2)</t>
  </si>
  <si>
    <t>51</t>
  </si>
  <si>
    <t>612403399RT2</t>
  </si>
  <si>
    <t>Hrubá výplň rýh ve stěnách maltou</t>
  </si>
  <si>
    <t>-164486635</t>
  </si>
  <si>
    <t>(42+51)*0,07+(56+58)*0,1+(24+9)*0,15</t>
  </si>
  <si>
    <t>75*0,1</t>
  </si>
  <si>
    <t>(96+220)*0,05+20*0,1</t>
  </si>
  <si>
    <t>53</t>
  </si>
  <si>
    <t>612421331RT2</t>
  </si>
  <si>
    <t>Oprava vápen.omítek stěn do 30 % pl. - štukových</t>
  </si>
  <si>
    <t>1900472462</t>
  </si>
  <si>
    <t>654</t>
  </si>
  <si>
    <t>((2,75+3+1,25)*2+2,5*2)*2-1,45*2*2</t>
  </si>
  <si>
    <t>1,3*2-0,6*2</t>
  </si>
  <si>
    <t>(2,55+5)*2*2-0,8*2*2</t>
  </si>
  <si>
    <t>(14,9+0,2*2)*2</t>
  </si>
  <si>
    <t>(0,3+0,4+0,2+0,2+0,3+11,6)*2-1,5*1*3</t>
  </si>
  <si>
    <t>-1,5*1*6</t>
  </si>
  <si>
    <t>(0,6+0,49)*2*2*2</t>
  </si>
  <si>
    <t>(0,6*2+0,49)*2*2+0,49*(2-0,85)*2</t>
  </si>
  <si>
    <t>(7,625+5,54)*2*2-0,8*2-3,3*2</t>
  </si>
  <si>
    <t>-1,5*1*4</t>
  </si>
  <si>
    <t>(22,05+2,05)*2*2-1,45*2*2-0,8*2*5</t>
  </si>
  <si>
    <t>((2,75+3+1,25)*2+2,5*2)*2-1,45*2</t>
  </si>
  <si>
    <t>(3,6+2,45)*2*2-1,45*2-1,52*2</t>
  </si>
  <si>
    <t>(13,945+8,15)*2*2</t>
  </si>
  <si>
    <t>(0,65+0,45)*2*2*4+(0,55+0,45+0,25)*2</t>
  </si>
  <si>
    <t>-0,7*2-0,8*2-1,62*2-1,5*1*7</t>
  </si>
  <si>
    <t>(19,475+8,15)*2*2</t>
  </si>
  <si>
    <t>(0,65+0,45)*2*2*4+(0,65+0,45)*2</t>
  </si>
  <si>
    <t>-1,45*2-0,8*2*2-1,5*1*8</t>
  </si>
  <si>
    <t>(5,7+6)*2*2-0,8*2*3-1,5*1*3</t>
  </si>
  <si>
    <t>(38,7*2)-1,45*2*2-0,8*2</t>
  </si>
  <si>
    <t>(41,25+2,1)*2*2-1,45*2*2-0,8*2*7</t>
  </si>
  <si>
    <t>52</t>
  </si>
  <si>
    <t>612421626R00</t>
  </si>
  <si>
    <t>Omítka vnitřní zdiva, MVC, hladká</t>
  </si>
  <si>
    <t>534471054</t>
  </si>
  <si>
    <t>(4,3+1,85*2)*2-0,8*2*2-1,45*2</t>
  </si>
  <si>
    <t>2*2-0,8*2</t>
  </si>
  <si>
    <t>(2,25+0,9)*2</t>
  </si>
  <si>
    <t>2*2</t>
  </si>
  <si>
    <t>(1,9+0,9)*2</t>
  </si>
  <si>
    <t>(4+8,03)*2*2+(0,45*2)*2+(0,15*2)*4</t>
  </si>
  <si>
    <t>-0,8*2-1,6*1,25-1,85*1,25-2,4*1,25</t>
  </si>
  <si>
    <t>(1,6+1,25*2)*0,2</t>
  </si>
  <si>
    <t>(1,85+1,25*2)*0,2</t>
  </si>
  <si>
    <t>(2,4+1,25*2)*0,2</t>
  </si>
  <si>
    <t>8,18*2-1,6*1,25-1,85*1,25-2,4*1,25</t>
  </si>
  <si>
    <t>(2,25+3,05+0,25)*2</t>
  </si>
  <si>
    <t>(7,02+2,6+2,4+6,87+0,8)*2</t>
  </si>
  <si>
    <t>1,63*2</t>
  </si>
  <si>
    <t>(3,825+4,4+2,175)*2</t>
  </si>
  <si>
    <t>(1,55+1)*2</t>
  </si>
  <si>
    <t>54</t>
  </si>
  <si>
    <t>612425931RT2</t>
  </si>
  <si>
    <t>Omítka vápenná vnitřního ostění - štuková</t>
  </si>
  <si>
    <t>-1260580362</t>
  </si>
  <si>
    <t>(1,5+1,8*2)*0,35*5</t>
  </si>
  <si>
    <t>(1,5+1,8*2)*0,35*6</t>
  </si>
  <si>
    <t>(2,7+0,85*2)*0,2*7</t>
  </si>
  <si>
    <t>55</t>
  </si>
  <si>
    <t>612471411R00</t>
  </si>
  <si>
    <t>Úprava vnitřních stěn aktivovaným štukem</t>
  </si>
  <si>
    <t>-1248669192</t>
  </si>
  <si>
    <t>612481211RT2</t>
  </si>
  <si>
    <t>Montáž výztužné sítě(perlinky)do stěrky-vnit.stěny</t>
  </si>
  <si>
    <t>1744352011</t>
  </si>
  <si>
    <t xml:space="preserve"> 4,3*0,6</t>
  </si>
  <si>
    <t>(2,25+2)*2*0,5+(0,9*0,5)*2-(0,9*3)*0,2</t>
  </si>
  <si>
    <t>(2,25+0,9)*2*0,7</t>
  </si>
  <si>
    <t>(1,9+2)*2*0,5</t>
  </si>
  <si>
    <t>(1,9+0,9)*2*1,2</t>
  </si>
  <si>
    <t>2,36*0,85</t>
  </si>
  <si>
    <t>(1+0,9+1)*0,5*8+(0,8+0,8)*0,2*8+(0,1*0,7)*8</t>
  </si>
  <si>
    <t>2,2*0,7-0,7*0,2</t>
  </si>
  <si>
    <t>(3,6+0,15+1,6+1,63+4+1,63)*0,2+3,6*0,7</t>
  </si>
  <si>
    <t>(1,63+0,9)*2*0,2</t>
  </si>
  <si>
    <t>(0,45+0,25+1,63+6,15)*3,2-0,8*2*2</t>
  </si>
  <si>
    <t>(0,8+2,1)*3,2</t>
  </si>
  <si>
    <t>(5,7*3,2)-0,8*2</t>
  </si>
  <si>
    <t>(3,15*2,8)*2</t>
  </si>
  <si>
    <t>(3,825+5,7)*2*0,8+(1+0,1+1)*0,6*4</t>
  </si>
  <si>
    <t>(1,65+1,1)*0,8</t>
  </si>
  <si>
    <t>(1,55+1)*0,8</t>
  </si>
  <si>
    <t>57</t>
  </si>
  <si>
    <t>632451022R00</t>
  </si>
  <si>
    <t>Vyrovnávací potěr MC 15, v pásu, tl. 30 mm</t>
  </si>
  <si>
    <t>348822047</t>
  </si>
  <si>
    <t>(1,5*0,5)*8</t>
  </si>
  <si>
    <t>(1,5*0,5)*3</t>
  </si>
  <si>
    <t>(2,7*0,45)*7</t>
  </si>
  <si>
    <t>58</t>
  </si>
  <si>
    <t>648991111RT3</t>
  </si>
  <si>
    <t>Osazení parapet.desek plast. a lamin. š. do 20cm</t>
  </si>
  <si>
    <t>-381413021</t>
  </si>
  <si>
    <t>2,7*7</t>
  </si>
  <si>
    <t>59</t>
  </si>
  <si>
    <t>648991113RT5</t>
  </si>
  <si>
    <t>Osazení parapet.desek plast. a lamin. š.nad 20cm</t>
  </si>
  <si>
    <t>1982846880</t>
  </si>
  <si>
    <t>1,5</t>
  </si>
  <si>
    <t>1,5*2</t>
  </si>
  <si>
    <t>62</t>
  </si>
  <si>
    <t>Úprava povrchů vnější</t>
  </si>
  <si>
    <t>60</t>
  </si>
  <si>
    <t>620991121R00</t>
  </si>
  <si>
    <t>Zakrývání výplní vnějších otvorů z lešení</t>
  </si>
  <si>
    <t>1810976594</t>
  </si>
  <si>
    <t>622461151R00</t>
  </si>
  <si>
    <t>Omítka vnější stěn břízolit, škrábaná, slož. 1 - 2</t>
  </si>
  <si>
    <t>-867739052</t>
  </si>
  <si>
    <t>(1,5+1,8*2)*0,15*5</t>
  </si>
  <si>
    <t>(1,5+1,8*2)*0,15*6</t>
  </si>
  <si>
    <t>(2,7+0,85*2)*0,15*7</t>
  </si>
  <si>
    <t>2,8*1-0,5*0,5*2</t>
  </si>
  <si>
    <t>63</t>
  </si>
  <si>
    <t>Podlahy a podlahové konstrukce</t>
  </si>
  <si>
    <t>631312141R00</t>
  </si>
  <si>
    <t>Doplnění rýh betonem v dosavadních mazaninách</t>
  </si>
  <si>
    <t>2062021372</t>
  </si>
  <si>
    <t>631319151R00</t>
  </si>
  <si>
    <t>Příplatek za přehlaz. mazanin pod povlaky tl. 8 cm</t>
  </si>
  <si>
    <t>-1590613483</t>
  </si>
  <si>
    <t>64</t>
  </si>
  <si>
    <t>631319155R00</t>
  </si>
  <si>
    <t>Příplatek za přehlaz. mazanin pod povlaky tl. 24cm</t>
  </si>
  <si>
    <t>-1147437439</t>
  </si>
  <si>
    <t>65</t>
  </si>
  <si>
    <t>631361921RT2</t>
  </si>
  <si>
    <t>Výztuž mazanin svařovanou sítí</t>
  </si>
  <si>
    <t>1268968534</t>
  </si>
  <si>
    <t>2,2*0,7*3,083*0,001*1,2</t>
  </si>
  <si>
    <t>(8,8+1,5+1,3+3,3+1,3+1,9)*0,5*3,083*0,001*1,2</t>
  </si>
  <si>
    <t>12,5*0,5*3,083*0,001*1,2</t>
  </si>
  <si>
    <t>66</t>
  </si>
  <si>
    <t>632411130R00</t>
  </si>
  <si>
    <t>Potěr ze SMS Cemix, ruční zpracování, tl. 30 mm</t>
  </si>
  <si>
    <t>221913328</t>
  </si>
  <si>
    <t xml:space="preserve"> 12,8</t>
  </si>
  <si>
    <t xml:space="preserve"> 2,25</t>
  </si>
  <si>
    <t>67</t>
  </si>
  <si>
    <t>632411140R00</t>
  </si>
  <si>
    <t>Potěr ze SMS Cemix, ruční zpracování, tl. 40 mm</t>
  </si>
  <si>
    <t>-520216583</t>
  </si>
  <si>
    <t>(16,4+5,6+8)</t>
  </si>
  <si>
    <t>68</t>
  </si>
  <si>
    <t>632411150R00</t>
  </si>
  <si>
    <t>Potěr ze SMS Cemix, ruční zpracování, tl. 50 mm</t>
  </si>
  <si>
    <t>-2053789341</t>
  </si>
  <si>
    <t xml:space="preserve"> 2,2*0,7</t>
  </si>
  <si>
    <t>(8,8+1,5+1,3+3,3+1,3+1,9)*0,5</t>
  </si>
  <si>
    <t>12,5*0,5</t>
  </si>
  <si>
    <t>69</t>
  </si>
  <si>
    <t>632411904R00</t>
  </si>
  <si>
    <t>Penetrace savých podkladů Cemix 0,25 l/m2</t>
  </si>
  <si>
    <t>-79118235</t>
  </si>
  <si>
    <t xml:space="preserve"> (16,4+5,6+8)</t>
  </si>
  <si>
    <t>Výplně otvorů</t>
  </si>
  <si>
    <t>70</t>
  </si>
  <si>
    <t>642942111RT3</t>
  </si>
  <si>
    <t>Osazení zárubní dveřních ocelových, pl. do 2,5 m2</t>
  </si>
  <si>
    <t>-1581392869</t>
  </si>
  <si>
    <t>71</t>
  </si>
  <si>
    <t>642942111RT4</t>
  </si>
  <si>
    <t>467203015</t>
  </si>
  <si>
    <t xml:space="preserve"> 3</t>
  </si>
  <si>
    <t>72</t>
  </si>
  <si>
    <t>642945111R00</t>
  </si>
  <si>
    <t>Osazení zárubní ocel. požár.1křídl. s obetonováním</t>
  </si>
  <si>
    <t>2105659523</t>
  </si>
  <si>
    <t>73</t>
  </si>
  <si>
    <t>642945112R00</t>
  </si>
  <si>
    <t>Osazení zárubní ocel. požár.2křídl. s obetonováním</t>
  </si>
  <si>
    <t>-1220572042</t>
  </si>
  <si>
    <t>74</t>
  </si>
  <si>
    <t>5533300121R</t>
  </si>
  <si>
    <t>Zárubeň ocelová ZH 110/1970/800 L, P, EI, EW 30 pro cihelné zdivo, s pevnými závěsy</t>
  </si>
  <si>
    <t>2002448738</t>
  </si>
  <si>
    <t>75</t>
  </si>
  <si>
    <t>5533300161R</t>
  </si>
  <si>
    <t>Zárubeň ocelová ZH 110/1970/1450 D, EI, EW 30 pro cihelné zdivo, s pevnými závěsy</t>
  </si>
  <si>
    <t>-1859415048</t>
  </si>
  <si>
    <t>91</t>
  </si>
  <si>
    <t>Doplňující konstrukce a práce na pozemních komunikacích a zpevněných plochách</t>
  </si>
  <si>
    <t>76</t>
  </si>
  <si>
    <t>917862111R00</t>
  </si>
  <si>
    <t>Osazení stojat. obrub.bet. s opěrou,lože z C 12/15, stávající obrubník</t>
  </si>
  <si>
    <t>1326421214</t>
  </si>
  <si>
    <t>5,7+0,6*2</t>
  </si>
  <si>
    <t>77</t>
  </si>
  <si>
    <t>918101111R00</t>
  </si>
  <si>
    <t>Lože pod obrubníky nebo obruby dlažeb z C 12/15</t>
  </si>
  <si>
    <t>-516628023</t>
  </si>
  <si>
    <t>6,9*0,2*0,2</t>
  </si>
  <si>
    <t>94</t>
  </si>
  <si>
    <t>Lešení a stavební výtahy</t>
  </si>
  <si>
    <t>78</t>
  </si>
  <si>
    <t>941941031R00</t>
  </si>
  <si>
    <t>Montáž lešení leh.řad.s podlahami,š.do 1 m, H 10 m</t>
  </si>
  <si>
    <t>-1066985706</t>
  </si>
  <si>
    <t>10,5*7</t>
  </si>
  <si>
    <t>4,5*7</t>
  </si>
  <si>
    <t>79</t>
  </si>
  <si>
    <t>941941191R00</t>
  </si>
  <si>
    <t>Příplatek za každý měsíc použití lešení k pol.1031</t>
  </si>
  <si>
    <t>828263053</t>
  </si>
  <si>
    <t>80</t>
  </si>
  <si>
    <t>941941831R00</t>
  </si>
  <si>
    <t>Demontáž lešení leh.řad.s podlahami,š.1 m, H 10 m</t>
  </si>
  <si>
    <t>825234385</t>
  </si>
  <si>
    <t>81</t>
  </si>
  <si>
    <t>941955001R00</t>
  </si>
  <si>
    <t>Lešení lehké pomocné, výška podlahy do 1,2 m</t>
  </si>
  <si>
    <t>180819937</t>
  </si>
  <si>
    <t>7,5+107,5+184+59,3</t>
  </si>
  <si>
    <t>82</t>
  </si>
  <si>
    <t>941955004R00</t>
  </si>
  <si>
    <t>Lešení lehké pomocné, výška podlahy do 3,5 m</t>
  </si>
  <si>
    <t>441774426</t>
  </si>
  <si>
    <t>(3,5*1,2)*8</t>
  </si>
  <si>
    <t>95</t>
  </si>
  <si>
    <t>Různé dokončovací konstrukce a práce na pozemních stavbách</t>
  </si>
  <si>
    <t>87</t>
  </si>
  <si>
    <t>28349014.1</t>
  </si>
  <si>
    <t>Dvířka revizní plná PVC, otočný zámek, rozměr 300x300 mm</t>
  </si>
  <si>
    <t>-1771865568</t>
  </si>
  <si>
    <t>88</t>
  </si>
  <si>
    <t>4297311037</t>
  </si>
  <si>
    <t>Mřížka stěnová středová MSU 25-1.0, 600 x 300 mm</t>
  </si>
  <si>
    <t>872638958</t>
  </si>
  <si>
    <t>89</t>
  </si>
  <si>
    <t>4297311036</t>
  </si>
  <si>
    <t>Mřížka stěnová středová MSU 25-1.0, 500 x 300 mm</t>
  </si>
  <si>
    <t>-1165177834</t>
  </si>
  <si>
    <t>83</t>
  </si>
  <si>
    <t>952901111R00</t>
  </si>
  <si>
    <t>Vyčištění budov o výšce podlaží do 4 m</t>
  </si>
  <si>
    <t>1133283378</t>
  </si>
  <si>
    <t>264+402+103</t>
  </si>
  <si>
    <t>84</t>
  </si>
  <si>
    <t>952902110R00</t>
  </si>
  <si>
    <t>Zametání v místnostech, chodbách</t>
  </si>
  <si>
    <t>-1290475363</t>
  </si>
  <si>
    <t>86</t>
  </si>
  <si>
    <t>953943113R00</t>
  </si>
  <si>
    <t>Osazení kovových předmětů do zdiva, 15 kg / kus</t>
  </si>
  <si>
    <t>773874992</t>
  </si>
  <si>
    <t>85</t>
  </si>
  <si>
    <t>953946111R00</t>
  </si>
  <si>
    <t>Osazení ventilačních mřížek</t>
  </si>
  <si>
    <t>-895652381</t>
  </si>
  <si>
    <t xml:space="preserve"> 1+1</t>
  </si>
  <si>
    <t xml:space="preserve"> 2+2</t>
  </si>
  <si>
    <t>96</t>
  </si>
  <si>
    <t>Bourání konstrukcí</t>
  </si>
  <si>
    <t>90</t>
  </si>
  <si>
    <t>962031113R00</t>
  </si>
  <si>
    <t>Bourání příček z cihel pálených plných tl. 65 mm</t>
  </si>
  <si>
    <t>538069363</t>
  </si>
  <si>
    <t>(4,3+3+2,25+1,9+0,92*2+0,8*2)*3,2-0,7*2*4</t>
  </si>
  <si>
    <t>(6,9+0,8*6+1,99+1)*2,2-0,6*2-0,6*2,05*7</t>
  </si>
  <si>
    <t>(1,7+1*2)*3,2-0,7*2</t>
  </si>
  <si>
    <t>(0,85*4)*3,2+(1,876*0,15)*4</t>
  </si>
  <si>
    <t>962031116R00</t>
  </si>
  <si>
    <t>Bourání příček z cihel pálených plných tl. 140 mm</t>
  </si>
  <si>
    <t>212292766</t>
  </si>
  <si>
    <t xml:space="preserve"> 4,3*3,2-0,8*2</t>
  </si>
  <si>
    <t>(5,2+3,25)*3,2-0,8*2-1,45*2</t>
  </si>
  <si>
    <t>(5,7+5,85+3,85)*3,2-0,8*2-0,9*2*2</t>
  </si>
  <si>
    <t>3,15*2,8-1,45*2</t>
  </si>
  <si>
    <t>2*3,2</t>
  </si>
  <si>
    <t>92</t>
  </si>
  <si>
    <t>962032231R00</t>
  </si>
  <si>
    <t>Bourání zdiva z cihel pálených na MVC</t>
  </si>
  <si>
    <t>1412363879</t>
  </si>
  <si>
    <t>3,6*1,4*0,3</t>
  </si>
  <si>
    <t>93</t>
  </si>
  <si>
    <t>962081131R00</t>
  </si>
  <si>
    <t>Bourání příček ze skleněných tvárnic tl. 10 cm</t>
  </si>
  <si>
    <t>293746294</t>
  </si>
  <si>
    <t>(2,7*0,85)*8</t>
  </si>
  <si>
    <t>965042131R00</t>
  </si>
  <si>
    <t xml:space="preserve">Bourání mazanin betonových  tl. 10 cm, pl. 4 m2</t>
  </si>
  <si>
    <t>1917426486</t>
  </si>
  <si>
    <t xml:space="preserve"> 2,2*0,7*0,15</t>
  </si>
  <si>
    <t>965042141R00</t>
  </si>
  <si>
    <t>Bourání mazanin betonových tl. 10 cm, nad 4 m2</t>
  </si>
  <si>
    <t>128833425</t>
  </si>
  <si>
    <t>(16,4+5,6+8)*0,05</t>
  </si>
  <si>
    <t>965042231R00</t>
  </si>
  <si>
    <t>Bourání mazanin betonových tl. nad 10 cm, pl. 4 m2</t>
  </si>
  <si>
    <t>1000537215</t>
  </si>
  <si>
    <t>0,6*2,3*0,3</t>
  </si>
  <si>
    <t>99</t>
  </si>
  <si>
    <t>965081702R00</t>
  </si>
  <si>
    <t>Bourání soklíků z dlažeb keramických</t>
  </si>
  <si>
    <t>-2047463363</t>
  </si>
  <si>
    <t>(2,7+2,5)*2-1,45*2-0,8-1,18+0,41*2</t>
  </si>
  <si>
    <t>(5,6+1)*2-0,8</t>
  </si>
  <si>
    <t>(2,55+5)*2-0,8*2</t>
  </si>
  <si>
    <t>(4,3+1,85)*2-0,8*2-0,7-1,45</t>
  </si>
  <si>
    <t>(1,9+1,9)*2-0,7*3</t>
  </si>
  <si>
    <t>14,7+2,04+2,6+1,85+0,3+11,4-1,65</t>
  </si>
  <si>
    <t>(0,6+0,5)*2*4</t>
  </si>
  <si>
    <t>0,15*12</t>
  </si>
  <si>
    <t>97</t>
  </si>
  <si>
    <t>965081713R00</t>
  </si>
  <si>
    <t>Bourání dlažeb keramických tl.10 mm, nad 1 m2</t>
  </si>
  <si>
    <t>1895372755</t>
  </si>
  <si>
    <t>3,37+1,4+1,9+2,94+31,1*2+108</t>
  </si>
  <si>
    <t>33,9+1,7+31,7+1,55</t>
  </si>
  <si>
    <t>98</t>
  </si>
  <si>
    <t>965081813R00</t>
  </si>
  <si>
    <t>Bourání dlažeb terac.,čedič. tl.do 30 mm, nad 1 m2</t>
  </si>
  <si>
    <t>1442424160</t>
  </si>
  <si>
    <t>12,8</t>
  </si>
  <si>
    <t>100</t>
  </si>
  <si>
    <t>968061112R00</t>
  </si>
  <si>
    <t>Vyvěšení dřevěných okenních křídel pl. do 1,5 m2</t>
  </si>
  <si>
    <t>-1007696122</t>
  </si>
  <si>
    <t>101</t>
  </si>
  <si>
    <t>968061125R00</t>
  </si>
  <si>
    <t>Vyvěšení dřevěných dveřních křídel pl. do 2 m2</t>
  </si>
  <si>
    <t>-1754533253</t>
  </si>
  <si>
    <t>102</t>
  </si>
  <si>
    <t>968062356R00</t>
  </si>
  <si>
    <t>Vybourání dřevěných rámů oken dvojitých pl. 4 m2</t>
  </si>
  <si>
    <t>-846584921</t>
  </si>
  <si>
    <t>1,5*1,8*5</t>
  </si>
  <si>
    <t>103</t>
  </si>
  <si>
    <t>968072455R00</t>
  </si>
  <si>
    <t>Vybourání kovových dveřních zárubní pl. do 2 m2</t>
  </si>
  <si>
    <t>665360438</t>
  </si>
  <si>
    <t xml:space="preserve"> 0,7*2*5+0,9*2</t>
  </si>
  <si>
    <t xml:space="preserve"> 0,7*2*2+0,9*2*4</t>
  </si>
  <si>
    <t>104</t>
  </si>
  <si>
    <t>968072456R00</t>
  </si>
  <si>
    <t>Vybourání kovových dveřních zárubní pl. nad 2 m2</t>
  </si>
  <si>
    <t>170294652</t>
  </si>
  <si>
    <t>1,55*2*4</t>
  </si>
  <si>
    <t>105</t>
  </si>
  <si>
    <t>968091001R00</t>
  </si>
  <si>
    <t>Bourání parapetů teracových š. do 30 cm tl.3 cm</t>
  </si>
  <si>
    <t>475434607</t>
  </si>
  <si>
    <t>1,5*5</t>
  </si>
  <si>
    <t>2,7*8</t>
  </si>
  <si>
    <t>Prorážení otvorů a ostatní bourací práce</t>
  </si>
  <si>
    <t>106</t>
  </si>
  <si>
    <t>971033131R00</t>
  </si>
  <si>
    <t>Vybourání otvorů zeď cihel. d=6 cm, tl. 15 cm, MVC</t>
  </si>
  <si>
    <t>1904066957</t>
  </si>
  <si>
    <t>230</t>
  </si>
  <si>
    <t>107</t>
  </si>
  <si>
    <t>971033231R00</t>
  </si>
  <si>
    <t>Vybourání otv. zeď cihel. 0,0225 m2, tl. 15cm, MVC</t>
  </si>
  <si>
    <t>-325241242</t>
  </si>
  <si>
    <t>108</t>
  </si>
  <si>
    <t>971033251R00</t>
  </si>
  <si>
    <t>Vybourání otv. zeď cihel. 0,0225 m2, tl. 45cm, MVC</t>
  </si>
  <si>
    <t>-177059742</t>
  </si>
  <si>
    <t>109</t>
  </si>
  <si>
    <t>971033431R00</t>
  </si>
  <si>
    <t>Vybourání otv. zeď cihel. pl.0,25 m2, tl.15cm, MVC</t>
  </si>
  <si>
    <t>-722280548</t>
  </si>
  <si>
    <t>110</t>
  </si>
  <si>
    <t>971033461R00</t>
  </si>
  <si>
    <t>Vybourání otv. zeď cihel. pl.0,25 m2, tl.60cm, MVC</t>
  </si>
  <si>
    <t>1706425380</t>
  </si>
  <si>
    <t>(0,5*0,5)*4</t>
  </si>
  <si>
    <t>111</t>
  </si>
  <si>
    <t>971033531R00</t>
  </si>
  <si>
    <t>Vybourání otv. zeď cihel. pl.1 m2, tl.15 cm, MVC</t>
  </si>
  <si>
    <t>-1279128910</t>
  </si>
  <si>
    <t>0,52*0,8</t>
  </si>
  <si>
    <t>0,52*1</t>
  </si>
  <si>
    <t>112</t>
  </si>
  <si>
    <t>971033541R00</t>
  </si>
  <si>
    <t>Vybourání otv. zeď cihel. pl.1 m2, tl.30 cm, MVC</t>
  </si>
  <si>
    <t>1810424484</t>
  </si>
  <si>
    <t xml:space="preserve"> 0,7*0,7*0,3</t>
  </si>
  <si>
    <t>113</t>
  </si>
  <si>
    <t>971033651R00</t>
  </si>
  <si>
    <t>Vybourání otv. zeď cihel. pl.4 m2, tl.60 cm, MVC</t>
  </si>
  <si>
    <t>-895587178</t>
  </si>
  <si>
    <t>(1*2,1+1,5*0,25)*0,45</t>
  </si>
  <si>
    <t>114</t>
  </si>
  <si>
    <t>972012211R00</t>
  </si>
  <si>
    <t>Vybourání otvorů strop prefa pl. 0,09 m2, nad 12cm</t>
  </si>
  <si>
    <t>-317577017</t>
  </si>
  <si>
    <t>115</t>
  </si>
  <si>
    <t>972055341R00</t>
  </si>
  <si>
    <t>Vybourání otvorů stropy prefa 0,25 m2, nad 12 cm</t>
  </si>
  <si>
    <t>-399876405</t>
  </si>
  <si>
    <t>(0,5*0,5*0,3)*6</t>
  </si>
  <si>
    <t>116</t>
  </si>
  <si>
    <t>974031121R00</t>
  </si>
  <si>
    <t>Vysekání rýh ve zdi cihelné 3 x 3 cm</t>
  </si>
  <si>
    <t>-1724628176</t>
  </si>
  <si>
    <t>117</t>
  </si>
  <si>
    <t>974031122R00</t>
  </si>
  <si>
    <t>Vysekání rýh ve zdi cihelné 3 x 7 cm</t>
  </si>
  <si>
    <t>-163318814</t>
  </si>
  <si>
    <t>220</t>
  </si>
  <si>
    <t>118</t>
  </si>
  <si>
    <t>974031123R00</t>
  </si>
  <si>
    <t>Vysekání rýh ve zdi cihelné 3 x 10 cm</t>
  </si>
  <si>
    <t>-441611759</t>
  </si>
  <si>
    <t xml:space="preserve"> 20</t>
  </si>
  <si>
    <t>119</t>
  </si>
  <si>
    <t>974031154R00</t>
  </si>
  <si>
    <t>Vysekání rýh ve zdi cihelné 10 x 15 cm</t>
  </si>
  <si>
    <t>-1852241197</t>
  </si>
  <si>
    <t>(3+0,9+5,4)*2</t>
  </si>
  <si>
    <t>120</t>
  </si>
  <si>
    <t>978013141R00</t>
  </si>
  <si>
    <t>Otlučení omítek vnitřních stěn v rozsahu do 30 %</t>
  </si>
  <si>
    <t>-308389777</t>
  </si>
  <si>
    <t>121</t>
  </si>
  <si>
    <t>978059531R00</t>
  </si>
  <si>
    <t>Odsekání vnitřních obkladů stěn nad 2 m2</t>
  </si>
  <si>
    <t>-297258221</t>
  </si>
  <si>
    <t>Staveništní přesun hmot</t>
  </si>
  <si>
    <t>122</t>
  </si>
  <si>
    <t>999281108R00</t>
  </si>
  <si>
    <t>Přesun hmot pro opravy a údržbu do výšky 12 m</t>
  </si>
  <si>
    <t>-2035717126</t>
  </si>
  <si>
    <t>S</t>
  </si>
  <si>
    <t>Přesuny sutí</t>
  </si>
  <si>
    <t>124</t>
  </si>
  <si>
    <t>979011111R00</t>
  </si>
  <si>
    <t>Svislá doprava suti a vybour. hmot za 2.NP a 1.PP</t>
  </si>
  <si>
    <t>-914816555</t>
  </si>
  <si>
    <t>125</t>
  </si>
  <si>
    <t>979081111R00</t>
  </si>
  <si>
    <t>Odvoz suti a vybour. hmot na skládku do 1 km</t>
  </si>
  <si>
    <t>-1012052687</t>
  </si>
  <si>
    <t>126</t>
  </si>
  <si>
    <t>979081121R00</t>
  </si>
  <si>
    <t>Příplatek k odvozu za každý další 1 km</t>
  </si>
  <si>
    <t>-492020785</t>
  </si>
  <si>
    <t>127</t>
  </si>
  <si>
    <t>979082111R00</t>
  </si>
  <si>
    <t>Vnitrostaveništní doprava suti do 10 m</t>
  </si>
  <si>
    <t>-956499975</t>
  </si>
  <si>
    <t>128</t>
  </si>
  <si>
    <t>979082121R00</t>
  </si>
  <si>
    <t>Příplatek k vnitrost. dopravě suti za dalších 5 m</t>
  </si>
  <si>
    <t>1542819269</t>
  </si>
  <si>
    <t>123</t>
  </si>
  <si>
    <t>979086112R00</t>
  </si>
  <si>
    <t>Nakládání nebo překládání suti a vybouraných hmot</t>
  </si>
  <si>
    <t>-1585969074</t>
  </si>
  <si>
    <t>129</t>
  </si>
  <si>
    <t>979990107R00</t>
  </si>
  <si>
    <t>Poplatek za skládku suti - směs betonu,cihel,dřeva, stavební keramika</t>
  </si>
  <si>
    <t>932650549</t>
  </si>
  <si>
    <t>711</t>
  </si>
  <si>
    <t>Izolace proti vodě</t>
  </si>
  <si>
    <t>130</t>
  </si>
  <si>
    <t>711111001RZ1</t>
  </si>
  <si>
    <t>Izolace proti vlhkosti vodor. nátěr ALP za studena</t>
  </si>
  <si>
    <t>-797532847</t>
  </si>
  <si>
    <t>131</t>
  </si>
  <si>
    <t>711141559RZ1</t>
  </si>
  <si>
    <t>Izolace proti vlhk. vodorovná pásy přitavením</t>
  </si>
  <si>
    <t>167877956</t>
  </si>
  <si>
    <t>132</t>
  </si>
  <si>
    <t>711212000R00</t>
  </si>
  <si>
    <t>Penetrace podkladu pod hydroizolační nátěr,vč.dod.</t>
  </si>
  <si>
    <t>1054050707</t>
  </si>
  <si>
    <t>133</t>
  </si>
  <si>
    <t>711212001RT2</t>
  </si>
  <si>
    <t>Hydroizolační povlak - nátěr</t>
  </si>
  <si>
    <t>1563448329</t>
  </si>
  <si>
    <t>134</t>
  </si>
  <si>
    <t>711212601R00</t>
  </si>
  <si>
    <t>Těsnicí pás do spoje podlaha - stěna</t>
  </si>
  <si>
    <t>-853248109</t>
  </si>
  <si>
    <t>(2,25+2)*2+(0,1+0,9)+(0,9*3)</t>
  </si>
  <si>
    <t>-0,8-0,7-0,9</t>
  </si>
  <si>
    <t xml:space="preserve"> 2*2,2</t>
  </si>
  <si>
    <t>(1,9+2)*2-0,7-0,96</t>
  </si>
  <si>
    <t>(1,9+0,9)*2-0,7</t>
  </si>
  <si>
    <t xml:space="preserve"> 2*2</t>
  </si>
  <si>
    <t>(4+8,03)*2+0,45*2+0,15*4</t>
  </si>
  <si>
    <t>-0,8</t>
  </si>
  <si>
    <t>(7,02+1,6+1,4+6,87+3,6+0,15+1,6+1,63+4+1,63+0,8)</t>
  </si>
  <si>
    <t>2,2</t>
  </si>
  <si>
    <t>(1+0,9+1)*8+0,1*8</t>
  </si>
  <si>
    <t>-0,8-0,7</t>
  </si>
  <si>
    <t>(2*2,2)*8</t>
  </si>
  <si>
    <t>(1,63+0,9)*2-0,7</t>
  </si>
  <si>
    <t>(1+3,71+3,825+3,71+1)</t>
  </si>
  <si>
    <t>(1+0,9+1)*4+0,1*4</t>
  </si>
  <si>
    <t>1,825</t>
  </si>
  <si>
    <t>-0,7-0,8</t>
  </si>
  <si>
    <t>(2*2,2)*4</t>
  </si>
  <si>
    <t>135</t>
  </si>
  <si>
    <t>998711102R00</t>
  </si>
  <si>
    <t>Přesun hmot pro izolace proti vodě, výšky do 12 m</t>
  </si>
  <si>
    <t>207250124</t>
  </si>
  <si>
    <t>764</t>
  </si>
  <si>
    <t>Konstrukce klempířské</t>
  </si>
  <si>
    <t>137</t>
  </si>
  <si>
    <t>764410850R00</t>
  </si>
  <si>
    <t>Demontáž oplechování parapetů,rš od 100 do 330 mm</t>
  </si>
  <si>
    <t>-459873636</t>
  </si>
  <si>
    <t>136</t>
  </si>
  <si>
    <t>764816122R00</t>
  </si>
  <si>
    <t>Oplechování parapetů, lakovaný Pz plech, rš 225 mm</t>
  </si>
  <si>
    <t>666804410</t>
  </si>
  <si>
    <t>1,5*6</t>
  </si>
  <si>
    <t>138</t>
  </si>
  <si>
    <t>998764102R00</t>
  </si>
  <si>
    <t>Přesun hmot pro klempířské konstr., výšky do 12 m</t>
  </si>
  <si>
    <t>-315686825</t>
  </si>
  <si>
    <t>766</t>
  </si>
  <si>
    <t>Konstrukce truhlářské</t>
  </si>
  <si>
    <t>148</t>
  </si>
  <si>
    <t>766. 1</t>
  </si>
  <si>
    <t>D + M zarážka dveří proti nárazu do konstrukcí</t>
  </si>
  <si>
    <t>ks</t>
  </si>
  <si>
    <t>-557113748</t>
  </si>
  <si>
    <t>149</t>
  </si>
  <si>
    <t>766. 2</t>
  </si>
  <si>
    <t xml:space="preserve">Dod + mont dveřní mřížka 525 x 225 mm,  oboustranně</t>
  </si>
  <si>
    <t>pár</t>
  </si>
  <si>
    <t>-1444258107</t>
  </si>
  <si>
    <t>150</t>
  </si>
  <si>
    <t>54914594</t>
  </si>
  <si>
    <t xml:space="preserve">Kliky se štítem dveř.  804  FAB/90 Cr</t>
  </si>
  <si>
    <t>778522144</t>
  </si>
  <si>
    <t>151</t>
  </si>
  <si>
    <t>6114306.03</t>
  </si>
  <si>
    <t xml:space="preserve">Okno plastové dvoukřídlé 270 x 84 cm, OS, trojsklo,  viz. tabulka oken</t>
  </si>
  <si>
    <t>-1229873614</t>
  </si>
  <si>
    <t>152</t>
  </si>
  <si>
    <t>6114306.02</t>
  </si>
  <si>
    <t xml:space="preserve">Okno plastové dvoukřídlé 150 x 180 cm, OS, trojsklo,  viz. tabulka oken</t>
  </si>
  <si>
    <t>682120196</t>
  </si>
  <si>
    <t>153</t>
  </si>
  <si>
    <t>6114306.01</t>
  </si>
  <si>
    <t>-1198610227</t>
  </si>
  <si>
    <t>154</t>
  </si>
  <si>
    <t>61160101</t>
  </si>
  <si>
    <t>Dveře vnitřní HPL hladké plné 1kř. 80x197 cm</t>
  </si>
  <si>
    <t>210782986</t>
  </si>
  <si>
    <t>155</t>
  </si>
  <si>
    <t>61160102</t>
  </si>
  <si>
    <t xml:space="preserve">Dveře vnitřní HPL hladké plné  145x197 cm</t>
  </si>
  <si>
    <t>283732487</t>
  </si>
  <si>
    <t>156</t>
  </si>
  <si>
    <t>61160103</t>
  </si>
  <si>
    <t xml:space="preserve">Dveře vnitřní protipožární HPL hladké plné  80x197 cm</t>
  </si>
  <si>
    <t>1062580639</t>
  </si>
  <si>
    <t>157</t>
  </si>
  <si>
    <t>61160104</t>
  </si>
  <si>
    <t xml:space="preserve">Dveře vnitřní protipožární HPL hladké plné  145x197 cm</t>
  </si>
  <si>
    <t>552978533</t>
  </si>
  <si>
    <t>139</t>
  </si>
  <si>
    <t>766421812R00</t>
  </si>
  <si>
    <t>Demontáž obložení podhledů panely nad 1,5 m2</t>
  </si>
  <si>
    <t>1203764441</t>
  </si>
  <si>
    <t>(2,05+1,7+1,55)*5,54</t>
  </si>
  <si>
    <t>140</t>
  </si>
  <si>
    <t>766421822R00</t>
  </si>
  <si>
    <t>Demontáž podkladových roštů obložení podhledů</t>
  </si>
  <si>
    <t>1168005974</t>
  </si>
  <si>
    <t>5,8*5,54</t>
  </si>
  <si>
    <t>141</t>
  </si>
  <si>
    <t>766601213R00</t>
  </si>
  <si>
    <t>Těsnění okenní spáry, ostění, PT folie + PP folie</t>
  </si>
  <si>
    <t>-2145460593</t>
  </si>
  <si>
    <t>(1,5+1,8)*2*8</t>
  </si>
  <si>
    <t>(1,5+1,8)*2*3</t>
  </si>
  <si>
    <t>(2,7+0,84)*2*7</t>
  </si>
  <si>
    <t>143</t>
  </si>
  <si>
    <t>766661112R00</t>
  </si>
  <si>
    <t>Montáž dveří do zárubně,otevíravých 1kř.do 0,8 m</t>
  </si>
  <si>
    <t>-1135764718</t>
  </si>
  <si>
    <t>144</t>
  </si>
  <si>
    <t>766661132R00</t>
  </si>
  <si>
    <t>Montáž dveří do zárubně,otevíravých 2kř.do 1,45 m</t>
  </si>
  <si>
    <t>1195872731</t>
  </si>
  <si>
    <t>145</t>
  </si>
  <si>
    <t>766661413R00</t>
  </si>
  <si>
    <t>Montáž dveří protipožár.1kř.do 80 cm, bez kukátka</t>
  </si>
  <si>
    <t>431767173</t>
  </si>
  <si>
    <t>146</t>
  </si>
  <si>
    <t>766661432R00</t>
  </si>
  <si>
    <t>Montáž dveří protipožárních 2kříd. š.145 cm</t>
  </si>
  <si>
    <t>-788864980</t>
  </si>
  <si>
    <t>147</t>
  </si>
  <si>
    <t>766670021R00</t>
  </si>
  <si>
    <t>Montáž kliky a štítku</t>
  </si>
  <si>
    <t>1876698757</t>
  </si>
  <si>
    <t>142</t>
  </si>
  <si>
    <t>766711001R00</t>
  </si>
  <si>
    <t>Montáž oken a balkonových dveří s vypěněním</t>
  </si>
  <si>
    <t>-79012551</t>
  </si>
  <si>
    <t>158</t>
  </si>
  <si>
    <t>998766102R00</t>
  </si>
  <si>
    <t>Přesun hmot pro truhlářské konstr., výšky do 12 m</t>
  </si>
  <si>
    <t>1689169997</t>
  </si>
  <si>
    <t>767</t>
  </si>
  <si>
    <t>Konstrukce doplňkové stavební (zámečnické)</t>
  </si>
  <si>
    <t>159</t>
  </si>
  <si>
    <t>953981103R00</t>
  </si>
  <si>
    <t>Chemické kotvy do betonu, hl. 110 mm, M 12, ampule</t>
  </si>
  <si>
    <t>-163961235</t>
  </si>
  <si>
    <t>6*12</t>
  </si>
  <si>
    <t>167</t>
  </si>
  <si>
    <t>767. 1</t>
  </si>
  <si>
    <t xml:space="preserve">Zinkování nosné ocelové konstrukce atyp.  podhledu</t>
  </si>
  <si>
    <t>soubor</t>
  </si>
  <si>
    <t>1226339005</t>
  </si>
  <si>
    <t>168</t>
  </si>
  <si>
    <t>767. 2</t>
  </si>
  <si>
    <t>Dod + mont dělící skleněná zástěna jídelna, nerezový sloupek, bezpeč. sklo tl. 12 mm viz. PD</t>
  </si>
  <si>
    <t>-1438098559</t>
  </si>
  <si>
    <t>169</t>
  </si>
  <si>
    <t>767. 3</t>
  </si>
  <si>
    <t>Demont a zpětná montáž pojezdové dráhy pro podnosy</t>
  </si>
  <si>
    <t>476925373</t>
  </si>
  <si>
    <t>170</t>
  </si>
  <si>
    <t>767. 4</t>
  </si>
  <si>
    <t>Demont a zpětná montáž nerezový pult vydávacích oken</t>
  </si>
  <si>
    <t>-303665624</t>
  </si>
  <si>
    <t>171</t>
  </si>
  <si>
    <t>767. 5</t>
  </si>
  <si>
    <t>Dodávka a montáž nerezové zábradlí roz. 2230 x 1200 mm, bezpeč. sklo viz. PD</t>
  </si>
  <si>
    <t>454147914</t>
  </si>
  <si>
    <t>172</t>
  </si>
  <si>
    <t>767. 6</t>
  </si>
  <si>
    <t>Dod + mont nerezová pojezdová dráha pro podnosy dl = 3630 mm, nerezové zábradlí dl = 2360 mm viz. PD</t>
  </si>
  <si>
    <t>-1219411778</t>
  </si>
  <si>
    <t>173</t>
  </si>
  <si>
    <t>54917035</t>
  </si>
  <si>
    <t xml:space="preserve">Zavírač dveří hydraulický K 204  č.12  stříbrná</t>
  </si>
  <si>
    <t>1781725323</t>
  </si>
  <si>
    <t>174</t>
  </si>
  <si>
    <t>55347128</t>
  </si>
  <si>
    <t>Rošt podlahový 30/3 lisovaný "P" 1200x1500 mm</t>
  </si>
  <si>
    <t>-181932924</t>
  </si>
  <si>
    <t>1,5*2*12</t>
  </si>
  <si>
    <t>2*1*4</t>
  </si>
  <si>
    <t>1,5*0,6*12</t>
  </si>
  <si>
    <t>175</t>
  </si>
  <si>
    <t>63173001V1T</t>
  </si>
  <si>
    <t>Kazeta podhledová Ecophon Gedina A T15/T24, NE, bílá 600x600x15 mm</t>
  </si>
  <si>
    <t>364477594</t>
  </si>
  <si>
    <t>184,062*1,05</t>
  </si>
  <si>
    <t>160</t>
  </si>
  <si>
    <t>767137803R00</t>
  </si>
  <si>
    <t>Demontáž příček sádrokartonových, desek do suti</t>
  </si>
  <si>
    <t>512716503</t>
  </si>
  <si>
    <t>(0,3+0,3)*3,1*2</t>
  </si>
  <si>
    <t>(0,3+0,3+0,3)*3,1</t>
  </si>
  <si>
    <t>161</t>
  </si>
  <si>
    <t>767586101RT1</t>
  </si>
  <si>
    <t xml:space="preserve">Nosný rošt podhledu, akustický  modul 60 x 60 cm</t>
  </si>
  <si>
    <t>460196349</t>
  </si>
  <si>
    <t>162</t>
  </si>
  <si>
    <t>767586102RT1</t>
  </si>
  <si>
    <t xml:space="preserve">Nosný rošt podhledu  modul 60 x 60 cm</t>
  </si>
  <si>
    <t>-1336372840</t>
  </si>
  <si>
    <t>(2,55*0,25)*2</t>
  </si>
  <si>
    <t>3,8</t>
  </si>
  <si>
    <t>33,5</t>
  </si>
  <si>
    <t>163</t>
  </si>
  <si>
    <t>767586201R00</t>
  </si>
  <si>
    <t xml:space="preserve">Montáž podhled minerální  akustický</t>
  </si>
  <si>
    <t>-294417718</t>
  </si>
  <si>
    <t>164</t>
  </si>
  <si>
    <t>767586201RT1</t>
  </si>
  <si>
    <t xml:space="preserve">Podhled minerální  kazety  tl. 15 mm</t>
  </si>
  <si>
    <t>-56248665</t>
  </si>
  <si>
    <t>165</t>
  </si>
  <si>
    <t>767649191R00</t>
  </si>
  <si>
    <t>Montáž doplňků dveří, samozavírače hydraulického</t>
  </si>
  <si>
    <t>1623668501</t>
  </si>
  <si>
    <t>166</t>
  </si>
  <si>
    <t>767995105R00</t>
  </si>
  <si>
    <t>Výroba a montáž kov. atypických konstr. do 100 kg</t>
  </si>
  <si>
    <t>kg</t>
  </si>
  <si>
    <t>-1616166332</t>
  </si>
  <si>
    <t>925</t>
  </si>
  <si>
    <t>176</t>
  </si>
  <si>
    <t>998767102R00</t>
  </si>
  <si>
    <t>Přesun hmot pro zámečnické konstr., výšky do 12 m</t>
  </si>
  <si>
    <t>-594156411</t>
  </si>
  <si>
    <t>771</t>
  </si>
  <si>
    <t>Podlahy z dlaždic</t>
  </si>
  <si>
    <t>177</t>
  </si>
  <si>
    <t>771101111R00</t>
  </si>
  <si>
    <t>Vyrovnání podkladů maltou ze SMS tl. do 10 mm</t>
  </si>
  <si>
    <t>-2118532213</t>
  </si>
  <si>
    <t>16,4+5,6+12,8+8+4,5+2+3,8+1,72+31,1+108</t>
  </si>
  <si>
    <t>42,5+1,47+1,47+33,5+20+1,55</t>
  </si>
  <si>
    <t>178</t>
  </si>
  <si>
    <t>771101210R00</t>
  </si>
  <si>
    <t>Penetrace podkladu pod dlažby</t>
  </si>
  <si>
    <t>1552021862</t>
  </si>
  <si>
    <t>179</t>
  </si>
  <si>
    <t>771475014R00</t>
  </si>
  <si>
    <t>Obklad soklíků keram.rovných, tmel,výška 10 cm</t>
  </si>
  <si>
    <t>226667492</t>
  </si>
  <si>
    <t>(2,75+2,5)*2+0,4*2-1,45*2-0,6-1,2</t>
  </si>
  <si>
    <t>(5,6+1)*2-0,6</t>
  </si>
  <si>
    <t>14,9+0,3*2+0,3+0,4+0,25+0,25+0,3+11,6+0,15*11</t>
  </si>
  <si>
    <t>0,45+0,2+1,63</t>
  </si>
  <si>
    <t xml:space="preserve"> 6,15-0,7-0,8</t>
  </si>
  <si>
    <t>(3,15+5,7-0,8)+(0,8+2,1)</t>
  </si>
  <si>
    <t>(5,7+5,7)*2+0,3*4-0,8*3</t>
  </si>
  <si>
    <t>180</t>
  </si>
  <si>
    <t>771479001R00</t>
  </si>
  <si>
    <t>Řezání dlaždic keramických pro soklíky</t>
  </si>
  <si>
    <t>1920131417</t>
  </si>
  <si>
    <t>111,23/3*2</t>
  </si>
  <si>
    <t>183</t>
  </si>
  <si>
    <t>771575109R00</t>
  </si>
  <si>
    <t>Montáž podlah keram.,hladké, tmel, 30x30 cm</t>
  </si>
  <si>
    <t>-1798815561</t>
  </si>
  <si>
    <t>5,6+12,8+8+4,5+2+3,8+1,72+31,1+108</t>
  </si>
  <si>
    <t>2,75*2,5+1,5*0,4</t>
  </si>
  <si>
    <t>184</t>
  </si>
  <si>
    <t>771. 1</t>
  </si>
  <si>
    <t xml:space="preserve">Dodávka dlažba Rako Block 30 x 30 cm  béžová</t>
  </si>
  <si>
    <t>324794066</t>
  </si>
  <si>
    <t>123,9+18,88</t>
  </si>
  <si>
    <t>185</t>
  </si>
  <si>
    <t>771. 3</t>
  </si>
  <si>
    <t xml:space="preserve">Dodávka dlažba Rako Block 30 x 30 cm  tmavě šedá</t>
  </si>
  <si>
    <t>-1682260901</t>
  </si>
  <si>
    <t>23,6+15,34+50,74+24,78+38,94</t>
  </si>
  <si>
    <t>186</t>
  </si>
  <si>
    <t>771. 4</t>
  </si>
  <si>
    <t xml:space="preserve">Dodávka dlažba Rako Taurus Granit Tunis 20 x 20 cm - matná,   61 SR7,  R11  skupina B</t>
  </si>
  <si>
    <t>1639125248</t>
  </si>
  <si>
    <t>34,88</t>
  </si>
  <si>
    <t>187</t>
  </si>
  <si>
    <t>771. 5</t>
  </si>
  <si>
    <t xml:space="preserve">Dodávka dlažba Rako 30 x 30 cm -   Upřesnit investorem</t>
  </si>
  <si>
    <t>-735511767</t>
  </si>
  <si>
    <t>(2,75*2,5+1,5*0,4)*1,1</t>
  </si>
  <si>
    <t xml:space="preserve"> 5,6*1,1</t>
  </si>
  <si>
    <t xml:space="preserve"> 111,23*0,1*1,1</t>
  </si>
  <si>
    <t>181</t>
  </si>
  <si>
    <t>771578011R00</t>
  </si>
  <si>
    <t>Spára podlaha - stěna, silikonem</t>
  </si>
  <si>
    <t>-1184433449</t>
  </si>
  <si>
    <t>111,23</t>
  </si>
  <si>
    <t>(4,3+1,85)*2-0,8*2-0,96-1,45+4*2</t>
  </si>
  <si>
    <t>(2,25+2)*2+(0,1+0,9*2)+4*2+2*2,2</t>
  </si>
  <si>
    <t>(2,25+0,9)*2-0,7+4*2</t>
  </si>
  <si>
    <t>(1,9+2)*2-0,7-0,96+3*2</t>
  </si>
  <si>
    <t>0,15*2</t>
  </si>
  <si>
    <t>(1,9+0,9)*2-0,7+5*2</t>
  </si>
  <si>
    <t>(4+8,03)*2+(0,45*2)+(0,15*4)+9*2</t>
  </si>
  <si>
    <t>8,18+2*2</t>
  </si>
  <si>
    <t>(2,25+3,05+0,25)+2*2</t>
  </si>
  <si>
    <t>(7,02+1,6+1,4+6,87+3,6+0,15+1,6+1,63+4+1,63+0,8)+2,2+8*2+16*2,2</t>
  </si>
  <si>
    <t>(1+0,9+1)*8+(0,1*8)</t>
  </si>
  <si>
    <t>(1,63+0,9)*2-0,7+4*2</t>
  </si>
  <si>
    <t>(1+3,71+3,825+3,71+1)+5*2+8*2,2</t>
  </si>
  <si>
    <t>(1+0,9+1)*4+(0,1*4)</t>
  </si>
  <si>
    <t>(1,55+1)*2-0,7+4*2</t>
  </si>
  <si>
    <t>182</t>
  </si>
  <si>
    <t>771579791R00</t>
  </si>
  <si>
    <t>Příplatek za plochu podlah keram. do 5 m2 jednotl.</t>
  </si>
  <si>
    <t>-1940371439</t>
  </si>
  <si>
    <t>4,5+2+3,8+1,72</t>
  </si>
  <si>
    <t>1,47+1,47+1,55</t>
  </si>
  <si>
    <t>188</t>
  </si>
  <si>
    <t>998771102R00</t>
  </si>
  <si>
    <t>Přesun hmot pro podlahy z dlaždic, výšky do 12 m</t>
  </si>
  <si>
    <t>-1151267284</t>
  </si>
  <si>
    <t>776</t>
  </si>
  <si>
    <t>Podlahy povlakové</t>
  </si>
  <si>
    <t>189</t>
  </si>
  <si>
    <t>776511810R00</t>
  </si>
  <si>
    <t>Odstranění PVC a koberců lepených bez podložky</t>
  </si>
  <si>
    <t>-2044229120</t>
  </si>
  <si>
    <t>2,2*0,7</t>
  </si>
  <si>
    <t>190</t>
  </si>
  <si>
    <t>776521200RV1</t>
  </si>
  <si>
    <t>Lepení povlakových podlah z dílců PVC a CV (vinyl), vč. soklíku PVC včetně vinylové podlahoviny tl. 2 mm</t>
  </si>
  <si>
    <t>-1619409195</t>
  </si>
  <si>
    <t>191</t>
  </si>
  <si>
    <t>998776102R00</t>
  </si>
  <si>
    <t>Přesun hmot pro podlahy povlakové, výšky do 12 m</t>
  </si>
  <si>
    <t>296754196</t>
  </si>
  <si>
    <t>777</t>
  </si>
  <si>
    <t>Podlahy ze syntetických hmot</t>
  </si>
  <si>
    <t>192</t>
  </si>
  <si>
    <t>777553010R00</t>
  </si>
  <si>
    <t>Penetrace savého podkladu disperzí</t>
  </si>
  <si>
    <t>-151595540</t>
  </si>
  <si>
    <t>193</t>
  </si>
  <si>
    <t>777553210R00</t>
  </si>
  <si>
    <t xml:space="preserve">Vyrovnání podlah, samonivel. hmota  tl. 2mm</t>
  </si>
  <si>
    <t>-800750367</t>
  </si>
  <si>
    <t>194</t>
  </si>
  <si>
    <t>998777102R00</t>
  </si>
  <si>
    <t>Přesun hmot pro podlahy syntetické, výšky do 12 m</t>
  </si>
  <si>
    <t>-2092755715</t>
  </si>
  <si>
    <t>781</t>
  </si>
  <si>
    <t>Obklady (keramické)</t>
  </si>
  <si>
    <t>195</t>
  </si>
  <si>
    <t>781320121R00</t>
  </si>
  <si>
    <t>Obkládání parapetů do tmele šířky do 300 mm</t>
  </si>
  <si>
    <t>-1896671929</t>
  </si>
  <si>
    <t>1,5*4</t>
  </si>
  <si>
    <t>196</t>
  </si>
  <si>
    <t>781475118R00</t>
  </si>
  <si>
    <t>Obklad vnitřní stěn keramický, do tmele, 45x45 cm</t>
  </si>
  <si>
    <t>-742593204</t>
  </si>
  <si>
    <t>(4,3+1,85)*2*2-0,8*2*2-0,96*2-1,45*2</t>
  </si>
  <si>
    <t>(2,25+2)*2*2+(0,1+0,9)*2+(0,9*3)*0,2</t>
  </si>
  <si>
    <t>-0,8*2-0,7*2-0,9*2</t>
  </si>
  <si>
    <t>(2,25+0,9)*2*2-0,7*2</t>
  </si>
  <si>
    <t>(1,9+2)*2*2-0,7*2-0,96*2</t>
  </si>
  <si>
    <t>(0,96+2*2)*0,15</t>
  </si>
  <si>
    <t>(1,9+0,9)*2*2-0,7*2</t>
  </si>
  <si>
    <t>(0,1+0,4+1,03+0,4+0,1+0,4+1,03+0,4+0,1)*0,85</t>
  </si>
  <si>
    <t>(7,02+1,6+1,4+6,87+3,6+0,15+1,6+1,63+4+1,63+0,8)*2</t>
  </si>
  <si>
    <t>2,2*2</t>
  </si>
  <si>
    <t>(1+0,9+1)*2,2*8+(0,1*2,2)*8</t>
  </si>
  <si>
    <t>-0,8*2</t>
  </si>
  <si>
    <t>(0,56*2+0,4)*0,5*2</t>
  </si>
  <si>
    <t>(1,63+0,9)*2*2-0,7*2</t>
  </si>
  <si>
    <t>(1+3,71+3,825+3,71+1)*2</t>
  </si>
  <si>
    <t>(1+0,9+1)*2,2*4+(0,1*2,2)*4</t>
  </si>
  <si>
    <t>1,825*2,2</t>
  </si>
  <si>
    <t>-0,7*2-0,8*2</t>
  </si>
  <si>
    <t>(1,55+1)*2*2-0,7*2</t>
  </si>
  <si>
    <t>197</t>
  </si>
  <si>
    <t>781479711R00</t>
  </si>
  <si>
    <t>Příplatek k obkladu stěn keram.,za plochu do 10 m2</t>
  </si>
  <si>
    <t>-1541477414</t>
  </si>
  <si>
    <t>198</t>
  </si>
  <si>
    <t>781491001RT1</t>
  </si>
  <si>
    <t>Montáž lišt k obkladům</t>
  </si>
  <si>
    <t>-1687025937</t>
  </si>
  <si>
    <t>10*2+12*1,25</t>
  </si>
  <si>
    <t>2*0,9</t>
  </si>
  <si>
    <t>29*2</t>
  </si>
  <si>
    <t>199</t>
  </si>
  <si>
    <t>781497132R00</t>
  </si>
  <si>
    <t>D + M ochranné nerezové rohy nalepené dl= 200 cm</t>
  </si>
  <si>
    <t>-608199118</t>
  </si>
  <si>
    <t>15*2</t>
  </si>
  <si>
    <t xml:space="preserve"> 17*2</t>
  </si>
  <si>
    <t xml:space="preserve"> 18*2</t>
  </si>
  <si>
    <t>200</t>
  </si>
  <si>
    <t>781. 1</t>
  </si>
  <si>
    <t xml:space="preserve">Dodávka obklad  Rako Extra 20 x 40 cm   tmavě šedá</t>
  </si>
  <si>
    <t>-1453729845</t>
  </si>
  <si>
    <t>9,6+20,8</t>
  </si>
  <si>
    <t>201</t>
  </si>
  <si>
    <t>781. 2</t>
  </si>
  <si>
    <t xml:space="preserve">Dodávka obklad  Rako Textile 19,8 x 39,8 cm   hnědá</t>
  </si>
  <si>
    <t>513129544</t>
  </si>
  <si>
    <t>202</t>
  </si>
  <si>
    <t>781. 3</t>
  </si>
  <si>
    <t xml:space="preserve">Dodávka obklad Rako  Extra 20 x 40 cm   bílo - šedá</t>
  </si>
  <si>
    <t>-764486217</t>
  </si>
  <si>
    <t>203</t>
  </si>
  <si>
    <t>781. 4</t>
  </si>
  <si>
    <t xml:space="preserve">Dodávka obklad  dekor Rako Extra  20 x 40 cm   světle - šedá</t>
  </si>
  <si>
    <t>1638910234</t>
  </si>
  <si>
    <t>204</t>
  </si>
  <si>
    <t>781. 5</t>
  </si>
  <si>
    <t xml:space="preserve">Dodávka obklad  Rako Systém 20 x 40 cm  mat bílá</t>
  </si>
  <si>
    <t>-129082554</t>
  </si>
  <si>
    <t>62,4+120+57,6</t>
  </si>
  <si>
    <t>205</t>
  </si>
  <si>
    <t>781. 6</t>
  </si>
  <si>
    <t xml:space="preserve">Dodávka obklad  Rako Concept  20 x 40 cm  tmavě  šedá</t>
  </si>
  <si>
    <t>44947249</t>
  </si>
  <si>
    <t>8+14,4+6,4</t>
  </si>
  <si>
    <t>206</t>
  </si>
  <si>
    <t>781. 8</t>
  </si>
  <si>
    <t xml:space="preserve">Dodávka obklad Rako Color One  20 x 40 cm   černá</t>
  </si>
  <si>
    <t>-1177988082</t>
  </si>
  <si>
    <t>207</t>
  </si>
  <si>
    <t>5537073124</t>
  </si>
  <si>
    <t>Roh vnější obklad nerez</t>
  </si>
  <si>
    <t>1362593105</t>
  </si>
  <si>
    <t>208</t>
  </si>
  <si>
    <t>787911111R00</t>
  </si>
  <si>
    <t>Montáž zrcadla na stěnu, na lepidlo, pl. do 2 m2</t>
  </si>
  <si>
    <t>582402817</t>
  </si>
  <si>
    <t>1*0,8+3,6*0,8</t>
  </si>
  <si>
    <t>7,5*0,8+2,2*0,8+5,8*0,8+3*0,8*2</t>
  </si>
  <si>
    <t>209</t>
  </si>
  <si>
    <t>63465124</t>
  </si>
  <si>
    <t>Zrcadlo nemontované čiré tl. 4 mm</t>
  </si>
  <si>
    <t>1885466953</t>
  </si>
  <si>
    <t>210</t>
  </si>
  <si>
    <t>998781102R00</t>
  </si>
  <si>
    <t>Přesun hmot pro obklady keramické, výšky do 12 m</t>
  </si>
  <si>
    <t>-1033829136</t>
  </si>
  <si>
    <t>783</t>
  </si>
  <si>
    <t>Nátěry</t>
  </si>
  <si>
    <t>212</t>
  </si>
  <si>
    <t>783. 1</t>
  </si>
  <si>
    <t>Nátěr ocel. zárubně 1 křídl. , 2x, očištění</t>
  </si>
  <si>
    <t>1837836617</t>
  </si>
  <si>
    <t xml:space="preserve"> 11</t>
  </si>
  <si>
    <t xml:space="preserve"> 8</t>
  </si>
  <si>
    <t>213</t>
  </si>
  <si>
    <t>783. 2</t>
  </si>
  <si>
    <t>Nátěr ocel. zárubně 2 křídl. , 2x, očištění</t>
  </si>
  <si>
    <t>-1839684779</t>
  </si>
  <si>
    <t>214</t>
  </si>
  <si>
    <t>783. 3</t>
  </si>
  <si>
    <t xml:space="preserve">Nátěr zábradlí schodiště, 2x,  vč. očištění</t>
  </si>
  <si>
    <t>1113866893</t>
  </si>
  <si>
    <t>211</t>
  </si>
  <si>
    <t>783812100R00</t>
  </si>
  <si>
    <t>Nátěr olejový omítek stěn 2x + 1x email</t>
  </si>
  <si>
    <t>-702947174</t>
  </si>
  <si>
    <t xml:space="preserve"> ((2,75+3+1,25)*2+2,5*2)*2-1,45*2*2</t>
  </si>
  <si>
    <t xml:space="preserve"> (2,55+5)*2*2-0,8*2*2</t>
  </si>
  <si>
    <t xml:space="preserve"> (14,9+0,2*2)*2</t>
  </si>
  <si>
    <t xml:space="preserve"> (22,05+2,05)*2*2-1,45*2*2-0,8*2*5</t>
  </si>
  <si>
    <t xml:space="preserve"> ((2,75+3+1,25)*2+2,5*2)*2-1,45*2</t>
  </si>
  <si>
    <t xml:space="preserve"> (13,945+8,15)*2*2</t>
  </si>
  <si>
    <t xml:space="preserve"> (38,7*2)-1,45*2*2-0,8*2</t>
  </si>
  <si>
    <t>784</t>
  </si>
  <si>
    <t>Malby</t>
  </si>
  <si>
    <t>216</t>
  </si>
  <si>
    <t>784161401R00</t>
  </si>
  <si>
    <t>Penetrace podkladu nátěrem , 1 x</t>
  </si>
  <si>
    <t>-1879007415</t>
  </si>
  <si>
    <t>217</t>
  </si>
  <si>
    <t>784165512R00</t>
  </si>
  <si>
    <t>Malba bílá, bez penetrace, 2 x</t>
  </si>
  <si>
    <t>-1371795882</t>
  </si>
  <si>
    <t>215</t>
  </si>
  <si>
    <t>784402801R00</t>
  </si>
  <si>
    <t>Odstranění malby oškrábáním v místnosti H do 3,8 m</t>
  </si>
  <si>
    <t>1529888457</t>
  </si>
  <si>
    <t xml:space="preserve"> 654</t>
  </si>
  <si>
    <t>SO 02 - vodovod, kanalizace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</si>
  <si>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</si>
  <si>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</si>
  <si>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</si>
  <si>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</si>
  <si>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</si>
  <si>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</si>
  <si>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</si>
  <si>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</si>
  <si>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</si>
  <si>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</si>
  <si>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</si>
  <si>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</si>
  <si>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</si>
  <si>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HSV</t>
  </si>
  <si>
    <t>Práce a dodávky HSV</t>
  </si>
  <si>
    <t>131201201</t>
  </si>
  <si>
    <t>Hloubení jam zapažených v hornině tř. 3 objemu do 100 m3</t>
  </si>
  <si>
    <t>-1397017994</t>
  </si>
  <si>
    <t>1,5*1,5*3,1</t>
  </si>
  <si>
    <t>2,0*2,0*1,5</t>
  </si>
  <si>
    <t>1*1*1,33</t>
  </si>
  <si>
    <t>132201201</t>
  </si>
  <si>
    <t>Hloubení rýh š do 2000 mm v hornině tř. 3 objemu do 100 m3</t>
  </si>
  <si>
    <t>869072643</t>
  </si>
  <si>
    <t>5,5*0,9*1,35"výkop pro kanalizaci</t>
  </si>
  <si>
    <t>132201401</t>
  </si>
  <si>
    <t>Hloubená vykopávka pod základy v hornině tř. 3</t>
  </si>
  <si>
    <t>-1978950746</t>
  </si>
  <si>
    <t>139711101</t>
  </si>
  <si>
    <t>Vykopávky v uzavřených prostorách v hornině tř. 1 až 4</t>
  </si>
  <si>
    <t>1873111229</t>
  </si>
  <si>
    <t>19*0,8*0,60" výkop pro kanalizaci</t>
  </si>
  <si>
    <t>14,5*0,5*0,5"výkop pro rozvod vody</t>
  </si>
  <si>
    <t>151101101</t>
  </si>
  <si>
    <t>Zřízení příložného pažení a rozepření stěn rýh hl do 2 m</t>
  </si>
  <si>
    <t>289920104</t>
  </si>
  <si>
    <t>15*1,5</t>
  </si>
  <si>
    <t>151101102</t>
  </si>
  <si>
    <t>Zřízení příložného pažení a rozepření stěn rýh hl do 4 m</t>
  </si>
  <si>
    <t>-911837557</t>
  </si>
  <si>
    <t>1,5*1,5*3*2</t>
  </si>
  <si>
    <t>151101111</t>
  </si>
  <si>
    <t>Odstranění příložného pažení a rozepření stěn rýh hl do 2 m</t>
  </si>
  <si>
    <t>1120965966</t>
  </si>
  <si>
    <t>151101112</t>
  </si>
  <si>
    <t>Odstranění příložného pažení a rozepření stěn rýh hl do 4 m</t>
  </si>
  <si>
    <t>-1974199569</t>
  </si>
  <si>
    <t>161101102</t>
  </si>
  <si>
    <t>Svislé přemístění výkopku z horniny tř. 1 až 4 hl výkopu do 4 m</t>
  </si>
  <si>
    <t>-880618545</t>
  </si>
  <si>
    <t>161101602</t>
  </si>
  <si>
    <t>Vytažení výkopku těženého z prostoru pod základy z hl do 4 m v hornině tř. 1 až 4</t>
  </si>
  <si>
    <t>-598963028</t>
  </si>
  <si>
    <t>162201211</t>
  </si>
  <si>
    <t>Vodorovné přemístění výkopku z horniny tř. 1 až 4 stavebním kolečkem do 10 m</t>
  </si>
  <si>
    <t>-1873216229</t>
  </si>
  <si>
    <t>162201219</t>
  </si>
  <si>
    <t>Příplatek k vodorovnému přemístění výkopku z horniny tř. 1 až 4 stavebním kolečkem ZKD 10 m</t>
  </si>
  <si>
    <t>1505779644</t>
  </si>
  <si>
    <t>1,2745*10 'Přepočtené koeficientem množství</t>
  </si>
  <si>
    <t>162601102</t>
  </si>
  <si>
    <t>Vodorovné přemístění do 5000 m výkopku/sypaniny z horniny tř. 1 až 4</t>
  </si>
  <si>
    <t>-501846404</t>
  </si>
  <si>
    <t>171201211</t>
  </si>
  <si>
    <t>Poplatek za uložení stavebního odpadu - zeminy a kameniva na skládce</t>
  </si>
  <si>
    <t>-1849171358</t>
  </si>
  <si>
    <t>174101101</t>
  </si>
  <si>
    <t>Zásyp jam, šachet rýh nebo kolem objektů sypaninou se zhutněním</t>
  </si>
  <si>
    <t>492383451</t>
  </si>
  <si>
    <t>5,5*0,9*0,85"</t>
  </si>
  <si>
    <t>2,0*2,0*1,1</t>
  </si>
  <si>
    <t>1*1*0,8</t>
  </si>
  <si>
    <t>174101102</t>
  </si>
  <si>
    <t>Zásyp v uzavřených prostorech sypaninou se zhutněním</t>
  </si>
  <si>
    <t>-617900866</t>
  </si>
  <si>
    <t>19*0,8*0,20" výkop pro kanalizaci</t>
  </si>
  <si>
    <t>14,5*0,5*0,2"výkop pro rozvod vody</t>
  </si>
  <si>
    <t>175111101</t>
  </si>
  <si>
    <t>Obsypání potrubí ručně sypaninou bez prohození sítem, uloženou do 3 m</t>
  </si>
  <si>
    <t>-282817955</t>
  </si>
  <si>
    <t xml:space="preserve">19*0,8*0,4" </t>
  </si>
  <si>
    <t>5,5*0,9*0,4"</t>
  </si>
  <si>
    <t>14,5*0,5*0,3"</t>
  </si>
  <si>
    <t>58344155</t>
  </si>
  <si>
    <t>štěrkodrť frakce 0/22</t>
  </si>
  <si>
    <t>746118101</t>
  </si>
  <si>
    <t>10,235*2 'Přepočtené koeficientem množství</t>
  </si>
  <si>
    <t>58343930</t>
  </si>
  <si>
    <t>kamenivo drcené hrubé frakce 16-32</t>
  </si>
  <si>
    <t>-1708148739</t>
  </si>
  <si>
    <t>Svislé a kompletní konstrukce</t>
  </si>
  <si>
    <t>386131113R</t>
  </si>
  <si>
    <t>Montáž odlučovače tuků a olejů polyetylenového průtoku 5,5 l/s</t>
  </si>
  <si>
    <t>1200572812</t>
  </si>
  <si>
    <t>386131113r1</t>
  </si>
  <si>
    <t>odlučovač tuků ACO LipuMax-P NS 4 ST 800 - ∅1321mm</t>
  </si>
  <si>
    <t>-1283074870</t>
  </si>
  <si>
    <t>386131113r2</t>
  </si>
  <si>
    <t>ACO LipuMax-P/G nástavec DN600 střední,kryt D400,s deskou,PE , včetně ŽB roznášecí desky</t>
  </si>
  <si>
    <t>1368903232</t>
  </si>
  <si>
    <t>451573111</t>
  </si>
  <si>
    <t>Lože pod potrubí otevřený výkop ze štěrkopísku</t>
  </si>
  <si>
    <t>-451777980</t>
  </si>
  <si>
    <t>5,5*0,1*0,8</t>
  </si>
  <si>
    <t>19*0,5*0,1"vedení kanalizace v budově</t>
  </si>
  <si>
    <t>30*0,8*0,1"vedení vody</t>
  </si>
  <si>
    <t>Trubní vedení</t>
  </si>
  <si>
    <t>871241211</t>
  </si>
  <si>
    <t>Montáž potrubí z PE100 SDR 11 otevřený výkop svařovaných elektrotvarovkou D 90 x 8,2 mm</t>
  </si>
  <si>
    <t>-834818534</t>
  </si>
  <si>
    <t>28613600.WVN</t>
  </si>
  <si>
    <t>potrubí dvouvrstvé PE100 s 10% signalizační vrstvou, SDR 11, 90x8,2. L=12m</t>
  </si>
  <si>
    <t>-2119419683</t>
  </si>
  <si>
    <t>871260310</t>
  </si>
  <si>
    <t>Montáž kanalizačního potrubí hladkého plnostěnného SN 10 z polypropylenu DN 100</t>
  </si>
  <si>
    <t>1986750719</t>
  </si>
  <si>
    <t>28611188</t>
  </si>
  <si>
    <t>trubka kanalizační PPKGEM 110x3,4x1000 mm SN10</t>
  </si>
  <si>
    <t>-2140739309</t>
  </si>
  <si>
    <t>877241101</t>
  </si>
  <si>
    <t>Montáž elektrospojek na vodovodním potrubí z PE trub d 90</t>
  </si>
  <si>
    <t>791645859</t>
  </si>
  <si>
    <t>28653060</t>
  </si>
  <si>
    <t>elektrokoleno PE 100 90° D 90mm</t>
  </si>
  <si>
    <t>-1211714811</t>
  </si>
  <si>
    <t>28653024.WVN</t>
  </si>
  <si>
    <t>Elektrospojka PE100 SDR11 90</t>
  </si>
  <si>
    <t>-502326</t>
  </si>
  <si>
    <t>42221303VL3</t>
  </si>
  <si>
    <t>Lemový nákružek PE100 SDR11 d90 + otočná příruba DN80/d90</t>
  </si>
  <si>
    <t>-1587461509</t>
  </si>
  <si>
    <t>891241112</t>
  </si>
  <si>
    <t>Montáž vodovodních šoupátek otevřený výkop DN 80</t>
  </si>
  <si>
    <t>-1730923069</t>
  </si>
  <si>
    <t>42221303.AVK</t>
  </si>
  <si>
    <t>šoupátko pitná voda AVK, GGG50 F4, PN10/16 DN 80 x 180 mm</t>
  </si>
  <si>
    <t>-264717227</t>
  </si>
  <si>
    <t>891241112vl1</t>
  </si>
  <si>
    <t>Montáž vodovodních spojek WAGA s přírubou</t>
  </si>
  <si>
    <t>-1753333387</t>
  </si>
  <si>
    <t>42221303VL1</t>
  </si>
  <si>
    <t>WAGA spojka s přírubou, MULTI/JOINT vištěná proti tahu DN80</t>
  </si>
  <si>
    <t>1227211857</t>
  </si>
  <si>
    <t>42291352</t>
  </si>
  <si>
    <t>poklop litinový šoupátkový pro zemní soupravy osazení do terénu a do vozovky</t>
  </si>
  <si>
    <t>-502196795</t>
  </si>
  <si>
    <t>42291073</t>
  </si>
  <si>
    <t>souprava zemní pro šoupátka DN 65-80mm Rd 1,5 m</t>
  </si>
  <si>
    <t>464866019</t>
  </si>
  <si>
    <t>894812312.WVN</t>
  </si>
  <si>
    <t>Revizní a čistící šachta TEGRA z PP typ DN 600/160 šachtové dno průtočné 30°, 60°, 90°</t>
  </si>
  <si>
    <t>-607345224</t>
  </si>
  <si>
    <t>894812332</t>
  </si>
  <si>
    <t>Revizní a čistící šachta z PP DN 600 šachtová roura korugovaná světlé hloubky 2000 mm</t>
  </si>
  <si>
    <t>1914531935</t>
  </si>
  <si>
    <t>894812339</t>
  </si>
  <si>
    <t>Příplatek k rourám revizní a čistící šachty z PP DN 600 za uříznutí šachtové roury</t>
  </si>
  <si>
    <t>-783685146</t>
  </si>
  <si>
    <t>894812377</t>
  </si>
  <si>
    <t>Revizní a čistící šachta z PP DN 600 poklop litinový do 40 t s teleskopickým adaptérem</t>
  </si>
  <si>
    <t>-1348452324</t>
  </si>
  <si>
    <t>899722113</t>
  </si>
  <si>
    <t>Krytí potrubí z plastů výstražnou fólií z PVC 34cm</t>
  </si>
  <si>
    <t>1406935690</t>
  </si>
  <si>
    <t>899914111vl1</t>
  </si>
  <si>
    <t>Montáž PE chráničky</t>
  </si>
  <si>
    <t>-2133695833</t>
  </si>
  <si>
    <t>28613558</t>
  </si>
  <si>
    <t xml:space="preserve">potrubí PE100, SDR11, 125x11,4 </t>
  </si>
  <si>
    <t>1094374179</t>
  </si>
  <si>
    <t>Ostatní konstrukce a práce, bourání</t>
  </si>
  <si>
    <t>965043331</t>
  </si>
  <si>
    <t>Bourání podkladů pod dlažby betonových s potěrem nebo teracem tl do 100 mm pl do 4 m2</t>
  </si>
  <si>
    <t>-1236287052</t>
  </si>
  <si>
    <t>19*0,8*0,08" výkop pro kanalizaci</t>
  </si>
  <si>
    <t>14,5*0,5*0,08"výkop pro rozvod vody</t>
  </si>
  <si>
    <t>19*0,8*0,1"podkladní beton</t>
  </si>
  <si>
    <t>14,5*0,5*0,1"podkladní beton</t>
  </si>
  <si>
    <t>969021111</t>
  </si>
  <si>
    <t>Vybourání kanalizačního potrubí DN do 100</t>
  </si>
  <si>
    <t>-2107756263</t>
  </si>
  <si>
    <t>974031132</t>
  </si>
  <si>
    <t>Vysekání rýh ve zdivu cihelném hl do 50 mm š do 70 mm</t>
  </si>
  <si>
    <t>-2112247490</t>
  </si>
  <si>
    <t>974031142</t>
  </si>
  <si>
    <t>Vysekání rýh ve zdivu cihelném hl do 70 mm š do 70 mm</t>
  </si>
  <si>
    <t>1995223849</t>
  </si>
  <si>
    <t>974031143</t>
  </si>
  <si>
    <t>Vysekání rýh ve zdivu cihelném hl do 70 mm š do 100 mm</t>
  </si>
  <si>
    <t>-1701152732</t>
  </si>
  <si>
    <t>974031153</t>
  </si>
  <si>
    <t>Vysekání rýh ve zdivu cihelném hl do 100 mm š do 100 mm</t>
  </si>
  <si>
    <t>1314889959</t>
  </si>
  <si>
    <t>974031154</t>
  </si>
  <si>
    <t>Vysekání rýh ve zdivu cihelném hl do 100 mm š do 150 mm</t>
  </si>
  <si>
    <t>439387526</t>
  </si>
  <si>
    <t>974031164</t>
  </si>
  <si>
    <t>Vysekání rýh ve zdivu cihelném hl do 150 mm š do 150 mm</t>
  </si>
  <si>
    <t>716683656</t>
  </si>
  <si>
    <t>997</t>
  </si>
  <si>
    <t>Přesun sutě</t>
  </si>
  <si>
    <t>997013501</t>
  </si>
  <si>
    <t>Odvoz suti a vybouraných hmot na skládku nebo meziskládku do 1 km se složením</t>
  </si>
  <si>
    <t>437183646</t>
  </si>
  <si>
    <t>997013509</t>
  </si>
  <si>
    <t>Příplatek k odvozu suti a vybouraných hmot na skládku ZKD 1 km přes 1 km</t>
  </si>
  <si>
    <t>-2009083283</t>
  </si>
  <si>
    <t>17,435*5 'Přepočtené koeficientem množství</t>
  </si>
  <si>
    <t>997013801</t>
  </si>
  <si>
    <t>Poplatek za uložení na skládce (skládkovné) stavebního odpadu betonového kód odpadu 170 101</t>
  </si>
  <si>
    <t>-817240122</t>
  </si>
  <si>
    <t>997013803</t>
  </si>
  <si>
    <t>Poplatek za uložení na skládce (skládkovné) stavebního odpadu cihelného kód odpadu 170 102</t>
  </si>
  <si>
    <t>-134429778</t>
  </si>
  <si>
    <t>997013814</t>
  </si>
  <si>
    <t>Poplatek za uložení na skládce (skládkovné) stavebního odpadu izolací kód odpadu 170 604</t>
  </si>
  <si>
    <t>88790361</t>
  </si>
  <si>
    <t>997013831</t>
  </si>
  <si>
    <t>Poplatek za uložení na skládce (skládkovné) stavebního odpadu směsného kód odpadu 170 904</t>
  </si>
  <si>
    <t>551647883</t>
  </si>
  <si>
    <t>PSV</t>
  </si>
  <si>
    <t>Práce a dodávky PSV</t>
  </si>
  <si>
    <t>713</t>
  </si>
  <si>
    <t>Izolace tepelné</t>
  </si>
  <si>
    <t>713461871</t>
  </si>
  <si>
    <t>Odstanění izolace tepelné potrubí a ohybů návlekovými izolačními pouzdry</t>
  </si>
  <si>
    <t>-1990708263</t>
  </si>
  <si>
    <t>721</t>
  </si>
  <si>
    <t>Zdravotechnika - vnitřní kanalizace</t>
  </si>
  <si>
    <t>721140802</t>
  </si>
  <si>
    <t>Demontáž potrubí litinové do DN 100</t>
  </si>
  <si>
    <t>479955522</t>
  </si>
  <si>
    <t>721140913</t>
  </si>
  <si>
    <t>Potrubí litinové propojení potrubí DN 75</t>
  </si>
  <si>
    <t>-1132073950</t>
  </si>
  <si>
    <t>721140915</t>
  </si>
  <si>
    <t>Potrubí litinové propojení potrubí DN 100</t>
  </si>
  <si>
    <t>-1511475020</t>
  </si>
  <si>
    <t>721140916</t>
  </si>
  <si>
    <t>Potrubí litinové propojení potrubí DN 125</t>
  </si>
  <si>
    <t>1076748553</t>
  </si>
  <si>
    <t>721171803</t>
  </si>
  <si>
    <t>Demontáž potrubí z PVC do D 75</t>
  </si>
  <si>
    <t>-1503127972</t>
  </si>
  <si>
    <t>721171808</t>
  </si>
  <si>
    <t>Demontáž potrubí z PVC do D 114</t>
  </si>
  <si>
    <t>1304353717</t>
  </si>
  <si>
    <t>721171914</t>
  </si>
  <si>
    <t>Potrubí z PP propojení potrubí DN 75</t>
  </si>
  <si>
    <t>-1047261657</t>
  </si>
  <si>
    <t>721171915</t>
  </si>
  <si>
    <t>Potrubí z PP propojení potrubí DN 110</t>
  </si>
  <si>
    <t>1910765941</t>
  </si>
  <si>
    <t>721173401.OSM</t>
  </si>
  <si>
    <t>Potrubí kanalizační plastové svodné systém KG DN 110</t>
  </si>
  <si>
    <t>1859688698</t>
  </si>
  <si>
    <t>721173402.OSM</t>
  </si>
  <si>
    <t>Potrubí kanalizační plastové svodné systém KG DN 125</t>
  </si>
  <si>
    <t>-357342851</t>
  </si>
  <si>
    <t>721174004.OSM</t>
  </si>
  <si>
    <t>Potrubí kanalizační z PP svodné systém HT DN 70</t>
  </si>
  <si>
    <t>-234708710</t>
  </si>
  <si>
    <t>721174024.OSM</t>
  </si>
  <si>
    <t>Potrubí kanalizační z PP odpadní systém HT DN 70</t>
  </si>
  <si>
    <t>278416188</t>
  </si>
  <si>
    <t>721174025.OSM</t>
  </si>
  <si>
    <t>Potrubí kanalizační z PP odpadní systém HT DN 100</t>
  </si>
  <si>
    <t>-551237406</t>
  </si>
  <si>
    <t>721174042.OSM</t>
  </si>
  <si>
    <t>Potrubí kanalizační z PP připojovací systém HT DN 40</t>
  </si>
  <si>
    <t>-963849567</t>
  </si>
  <si>
    <t>721174042.OSM1</t>
  </si>
  <si>
    <t>Potrubí kanalizační z PP připojovací systém HT DN 32</t>
  </si>
  <si>
    <t>2132347784</t>
  </si>
  <si>
    <t>721174042r1</t>
  </si>
  <si>
    <t>dopojení odvodu kondenzázu včetně propojovacích hadic na kanalizaci</t>
  </si>
  <si>
    <t>-718259856</t>
  </si>
  <si>
    <t>721174043.OSM</t>
  </si>
  <si>
    <t>Potrubí kanalizační z PP připojovací systém HT DN 50</t>
  </si>
  <si>
    <t>1723288138</t>
  </si>
  <si>
    <t>721174044.OSM</t>
  </si>
  <si>
    <t>Potrubí kanalizační z PP připojovací systém HT DN 70</t>
  </si>
  <si>
    <t>-339980980</t>
  </si>
  <si>
    <t>721174045.OSM</t>
  </si>
  <si>
    <t>Potrubí kanalizační z PP připojovací systém HT DN 100</t>
  </si>
  <si>
    <t>1621365014</t>
  </si>
  <si>
    <t>721194104</t>
  </si>
  <si>
    <t>Vyvedení a upevnění odpadních výpustek DN 40</t>
  </si>
  <si>
    <t>-335788101</t>
  </si>
  <si>
    <t>721194105</t>
  </si>
  <si>
    <t>Vyvedení a upevnění odpadních výpustek DN 50</t>
  </si>
  <si>
    <t>320607793</t>
  </si>
  <si>
    <t>721194109</t>
  </si>
  <si>
    <t>Vyvedení a upevnění odpadních výpustek DN 100</t>
  </si>
  <si>
    <t>1337986240</t>
  </si>
  <si>
    <t>721210812</t>
  </si>
  <si>
    <t>Demontáž vpustí podlahových z kyselinovzdorné kameniny DN 70</t>
  </si>
  <si>
    <t>10744846</t>
  </si>
  <si>
    <t>721211912</t>
  </si>
  <si>
    <t>Montáž vpustí podlahových DN 50/75</t>
  </si>
  <si>
    <t>-1221585522</t>
  </si>
  <si>
    <t>55161722</t>
  </si>
  <si>
    <t>vpusť podlahová s kulovým kloubem a zápachovou uzávěrkou vodorovný odtok DN 50/75</t>
  </si>
  <si>
    <t>1714503554</t>
  </si>
  <si>
    <t>P</t>
  </si>
  <si>
    <t>Poznámka k položce:_x000d_
nerezová mříž 10X10cm - HL 80.1</t>
  </si>
  <si>
    <t>721219114</t>
  </si>
  <si>
    <t>Montáž odtokového sprchového žlabu délky do 1000 mm</t>
  </si>
  <si>
    <t>-805206761</t>
  </si>
  <si>
    <t>55233115r1</t>
  </si>
  <si>
    <t>Nerezový sprchový žlab s mřížkou ACO SchowerDrain E+ 700 svislý odpad DN50, montážní výška 15-140mm, včetně mřížky</t>
  </si>
  <si>
    <t>527966801</t>
  </si>
  <si>
    <t>55233115r2</t>
  </si>
  <si>
    <t>Nerezový sprchový žlab s mřížkou ACO SchowerDrain E+ 700 boční odpad DN40, včetně mřížky</t>
  </si>
  <si>
    <t>-566742050</t>
  </si>
  <si>
    <t>721226511.HLE</t>
  </si>
  <si>
    <t>Zápachová uzávěrka HL 400 ECO podomítková pro pračku a myčku DN 40</t>
  </si>
  <si>
    <t>2023314037</t>
  </si>
  <si>
    <t>28615603.OSM</t>
  </si>
  <si>
    <t>HTRE čistící tvarovka DN110</t>
  </si>
  <si>
    <t>-23228667</t>
  </si>
  <si>
    <t>28615602.OSM</t>
  </si>
  <si>
    <t>HTRE čistící tvarovka DN 75</t>
  </si>
  <si>
    <t>-423327156</t>
  </si>
  <si>
    <t>998721102</t>
  </si>
  <si>
    <t>Přesun hmot tonážní pro vnitřní kanalizace v objektech v do 12 m</t>
  </si>
  <si>
    <t>742408787</t>
  </si>
  <si>
    <t>722</t>
  </si>
  <si>
    <t>Zdravotechnika - vnitřní vodovod</t>
  </si>
  <si>
    <t>722110821</t>
  </si>
  <si>
    <t>Demontáž potrubí litinového hrdlového do DN 80</t>
  </si>
  <si>
    <t>-1598125246</t>
  </si>
  <si>
    <t>722130233</t>
  </si>
  <si>
    <t>Potrubí vodovodní ocelové závitové pozinkované svařované běžné DN 25</t>
  </si>
  <si>
    <t>278883743</t>
  </si>
  <si>
    <t>722130235</t>
  </si>
  <si>
    <t>Potrubí vodovodní ocelové závitové pozinkované svařované běžné DN 40</t>
  </si>
  <si>
    <t>-340318178</t>
  </si>
  <si>
    <t>722130238</t>
  </si>
  <si>
    <t>Potrubí vodovodní ocelové závitové pozinkované svařované běžné DN 80</t>
  </si>
  <si>
    <t>1677119726</t>
  </si>
  <si>
    <t>722130804</t>
  </si>
  <si>
    <t>Demontáž potrubí ocelové pozinkované závitové do DN 65</t>
  </si>
  <si>
    <t>1647520506</t>
  </si>
  <si>
    <t>722130805</t>
  </si>
  <si>
    <t>Demontáž potrubí ocelové pozinkované závitové do DN 80</t>
  </si>
  <si>
    <t>-1090576140</t>
  </si>
  <si>
    <t>722170804</t>
  </si>
  <si>
    <t>Demontáž rozvodů vody z plastů do D 50</t>
  </si>
  <si>
    <t>460170690</t>
  </si>
  <si>
    <t>722170807</t>
  </si>
  <si>
    <t>Demontáž rozvodů vody z plastů do D 110</t>
  </si>
  <si>
    <t>-85677935</t>
  </si>
  <si>
    <t>722176112</t>
  </si>
  <si>
    <t>Montáž potrubí plastové spojované svary polyfuzně do D 20 mm</t>
  </si>
  <si>
    <t>-1802418500</t>
  </si>
  <si>
    <t>722176113</t>
  </si>
  <si>
    <t>Montáž potrubí plastové spojované svary polyfuzně do D 25 mm</t>
  </si>
  <si>
    <t>1672929133</t>
  </si>
  <si>
    <t>722176114</t>
  </si>
  <si>
    <t>Montáž potrubí plastové spojované svary polyfuzně do D 32 mm</t>
  </si>
  <si>
    <t>-312627398</t>
  </si>
  <si>
    <t>722176115</t>
  </si>
  <si>
    <t>Montáž potrubí plastové spojované svary polyfuzně do D 40 mm</t>
  </si>
  <si>
    <t>2066800601</t>
  </si>
  <si>
    <t>722176116</t>
  </si>
  <si>
    <t>Montáž potrubí plastové spojované svary polyfuzně do D 50 mm</t>
  </si>
  <si>
    <t>-2146390552</t>
  </si>
  <si>
    <t>722176117</t>
  </si>
  <si>
    <t>Montáž potrubí plastové spojované svary polyfuzně do D 63 mm</t>
  </si>
  <si>
    <t>1611638953</t>
  </si>
  <si>
    <t>722181221</t>
  </si>
  <si>
    <t>Ochrana vodovodního potrubí přilepenými termoizolačními trubicemi z PE tl do 9 mm DN do 22 mm</t>
  </si>
  <si>
    <t>-827764434</t>
  </si>
  <si>
    <t>722181222</t>
  </si>
  <si>
    <t>Ochrana vodovodního potrubí přilepenými termoizolačními trubicemi z PE tl do 9 mm DN do 45 mm</t>
  </si>
  <si>
    <t>-1282055477</t>
  </si>
  <si>
    <t>722181223</t>
  </si>
  <si>
    <t>Ochrana vodovodního potrubí přilepenými termoizolačními trubicemi z PE tl do 9 mm DN do 63 mm</t>
  </si>
  <si>
    <t>-1731975295</t>
  </si>
  <si>
    <t>28614101</t>
  </si>
  <si>
    <t>trubka vícevrstvá pro vodu a topení PP-RCT S 3,2 D 20mm</t>
  </si>
  <si>
    <t>-327196758</t>
  </si>
  <si>
    <t>28614102</t>
  </si>
  <si>
    <t>trubka vícevrstvá pro vodu a topení PP-RCT S 3,2 D 25mm</t>
  </si>
  <si>
    <t>799239910</t>
  </si>
  <si>
    <t>28614103</t>
  </si>
  <si>
    <t>trubka vícevrstvá pro vodu a topení PP-RCT S 3,2 D 32mm</t>
  </si>
  <si>
    <t>-1474400144</t>
  </si>
  <si>
    <t>28614104</t>
  </si>
  <si>
    <t>trubka vícevrstvá pro vodu a topení PP-RCT S 3,2 D 40mm</t>
  </si>
  <si>
    <t>135897105</t>
  </si>
  <si>
    <t>28614105</t>
  </si>
  <si>
    <t>trubka vícevrstvá pro vodu a topení PP-RCT S 3,2 D 50mm</t>
  </si>
  <si>
    <t>1730096337</t>
  </si>
  <si>
    <t>28614106</t>
  </si>
  <si>
    <t>trubka vícevrstvá pro vodu a topení PP-RCT S 3,2 D 63mm</t>
  </si>
  <si>
    <t>1841970407</t>
  </si>
  <si>
    <t>722182011</t>
  </si>
  <si>
    <t>Podpůrný žlab pro potrubí D 20</t>
  </si>
  <si>
    <t>-611758886</t>
  </si>
  <si>
    <t>722182012</t>
  </si>
  <si>
    <t>Podpůrný žlab pro potrubí D 25</t>
  </si>
  <si>
    <t>1708151889</t>
  </si>
  <si>
    <t>722182013</t>
  </si>
  <si>
    <t>Podpůrný žlab pro potrubí D 32</t>
  </si>
  <si>
    <t>1192523491</t>
  </si>
  <si>
    <t>722182014</t>
  </si>
  <si>
    <t>Podpůrný žlab pro potrubí D 40</t>
  </si>
  <si>
    <t>-766861219</t>
  </si>
  <si>
    <t>722182015</t>
  </si>
  <si>
    <t>Podpůrný žlab pro potrubí D 50</t>
  </si>
  <si>
    <t>1917111184</t>
  </si>
  <si>
    <t>722182016</t>
  </si>
  <si>
    <t>Podpůrný žlab pro potrubí D 63</t>
  </si>
  <si>
    <t>1732289746</t>
  </si>
  <si>
    <t>722190901</t>
  </si>
  <si>
    <t>Uzavření nebo otevření vodovodního potrubí při opravách</t>
  </si>
  <si>
    <t>1175269748</t>
  </si>
  <si>
    <t>722210902</t>
  </si>
  <si>
    <t>Zpětná montáž armatur přírubových do DN 80</t>
  </si>
  <si>
    <t>-1113741568</t>
  </si>
  <si>
    <t>722211813</t>
  </si>
  <si>
    <t>Demontáž armatur přírubových se dvěma přírubami do DN 80</t>
  </si>
  <si>
    <t>-838382412</t>
  </si>
  <si>
    <t>722220864</t>
  </si>
  <si>
    <t>Demontáž armatur závitových se dvěma závity G 2</t>
  </si>
  <si>
    <t>431567810</t>
  </si>
  <si>
    <t>722220995</t>
  </si>
  <si>
    <t>Zpětná montáž armatur s dvěma závity G 2</t>
  </si>
  <si>
    <t>-847763483</t>
  </si>
  <si>
    <t>722229101</t>
  </si>
  <si>
    <t>Montáž vodovodních armatur s jedním závitem G 1/2 ostatní typ</t>
  </si>
  <si>
    <t>97815166</t>
  </si>
  <si>
    <t>55110156vl1</t>
  </si>
  <si>
    <t xml:space="preserve">ventil výtokový mosazný s hadicovou přípojkou </t>
  </si>
  <si>
    <t>-1201853287</t>
  </si>
  <si>
    <t>Poznámka k položce:_x000d_
2ks místnost 1PP -škrabka brambor_x000d_
1ks garáž</t>
  </si>
  <si>
    <t>722232043</t>
  </si>
  <si>
    <t>Kohout kulový přímý G 1/2 PN 42 do 185°C vnitřní závit</t>
  </si>
  <si>
    <t>1977894223</t>
  </si>
  <si>
    <t>722232044</t>
  </si>
  <si>
    <t>Kohout kulový přímý G 3/4 PN 42 do 185°C vnitřní závit</t>
  </si>
  <si>
    <t>-33122763</t>
  </si>
  <si>
    <t>722232045</t>
  </si>
  <si>
    <t>Kohout kulový přímý G 1 PN 42 do 185°C vnitřní závit</t>
  </si>
  <si>
    <t>2010097470</t>
  </si>
  <si>
    <t>722232046</t>
  </si>
  <si>
    <t>Kohout kulový přímý G 5/4 PN 42 do 185°C vnitřní závit</t>
  </si>
  <si>
    <t>-1808201160</t>
  </si>
  <si>
    <t>722239101</t>
  </si>
  <si>
    <t>Montáž armatur vodovodních se dvěma závity G 1/2</t>
  </si>
  <si>
    <t>1241542726</t>
  </si>
  <si>
    <t>55128000R2</t>
  </si>
  <si>
    <t>Vyvažovací termostatický cirkulační ventil Meibes Ballorex Thermo DN15 30-50°C s izolací</t>
  </si>
  <si>
    <t>-759015951</t>
  </si>
  <si>
    <t>722250133</t>
  </si>
  <si>
    <t>Hydrantový systém s tvarově stálou hadicí D 25 x 30 m celoplechový</t>
  </si>
  <si>
    <t>445660241</t>
  </si>
  <si>
    <t>722260802</t>
  </si>
  <si>
    <t>Demontáž vodoměrů přírubových DN 80</t>
  </si>
  <si>
    <t>-326858448</t>
  </si>
  <si>
    <t>722260812</t>
  </si>
  <si>
    <t>Demontáž vodoměrů závitových G 3/4</t>
  </si>
  <si>
    <t>-366453793</t>
  </si>
  <si>
    <t>722260902vl1</t>
  </si>
  <si>
    <t>Zpětná montáž vodoměrů přírubových do DN 50</t>
  </si>
  <si>
    <t>-999523944</t>
  </si>
  <si>
    <t>725813111</t>
  </si>
  <si>
    <t>Ventil rohový bez připojovací trubičky nebo flexi hadičky G 1/2</t>
  </si>
  <si>
    <t>583106958</t>
  </si>
  <si>
    <t>998722102</t>
  </si>
  <si>
    <t>Přesun hmot tonážní pro vnitřní vodovod v objektech v do 12 m</t>
  </si>
  <si>
    <t>-686801000</t>
  </si>
  <si>
    <t>725</t>
  </si>
  <si>
    <t>Zdravotechnika - zařizovací předměty</t>
  </si>
  <si>
    <t>725110811</t>
  </si>
  <si>
    <t>Demontáž klozetů splachovací s nádrží</t>
  </si>
  <si>
    <t>-743827034</t>
  </si>
  <si>
    <t>725119125</t>
  </si>
  <si>
    <t>Montáž klozetových mís závěsných na nosné stěny</t>
  </si>
  <si>
    <t>-443968333</t>
  </si>
  <si>
    <t>64236041vl1</t>
  </si>
  <si>
    <t>klozet keramický bílý závěsný hluboké splachování JIKA DINO RIMLESS bez opl.kruhu</t>
  </si>
  <si>
    <t>-93270771</t>
  </si>
  <si>
    <t>64236041vl4</t>
  </si>
  <si>
    <t>sedátko s poklopem řada JIKA DINO ,duraplastové, ocelové úchyty</t>
  </si>
  <si>
    <t>-1793857906</t>
  </si>
  <si>
    <t>64236041vl5</t>
  </si>
  <si>
    <t>deska (tlačítko) pro modul VIEGA - PREVISTA Visign for Style 20</t>
  </si>
  <si>
    <t>-648679918</t>
  </si>
  <si>
    <t>64211046vl2</t>
  </si>
  <si>
    <t>umyvadlo keramické závěsné JIKA CUBITO 55 x 42 cm bílé, otvor pro baterie</t>
  </si>
  <si>
    <t>1456092675</t>
  </si>
  <si>
    <t>64211046vl3</t>
  </si>
  <si>
    <t xml:space="preserve">Kryt na sifon řada  CUBITO, instalační sada</t>
  </si>
  <si>
    <t>1672578441</t>
  </si>
  <si>
    <t>725210821</t>
  </si>
  <si>
    <t>Demontáž umyvadel bez výtokových armatur</t>
  </si>
  <si>
    <t>-546578681</t>
  </si>
  <si>
    <t>725220812</t>
  </si>
  <si>
    <t>Demontáž van na pedikúru</t>
  </si>
  <si>
    <t>-182554726</t>
  </si>
  <si>
    <t>725221111</t>
  </si>
  <si>
    <t>Vana bez armatur výtokových keramická se zápachovou uzávěrkou pedikérní 560x380x200 mm</t>
  </si>
  <si>
    <t>-1682696562</t>
  </si>
  <si>
    <t>725240811</t>
  </si>
  <si>
    <t>Demontáž kabin sprchových bez výtokových armatur</t>
  </si>
  <si>
    <t>-29679653</t>
  </si>
  <si>
    <t>725240812</t>
  </si>
  <si>
    <t>Demontáž vaniček sprchových bez výtokových armatur</t>
  </si>
  <si>
    <t>1270405927</t>
  </si>
  <si>
    <t>725249103</t>
  </si>
  <si>
    <t>Montáž koutu sprchového</t>
  </si>
  <si>
    <t>-856075587</t>
  </si>
  <si>
    <t>238055646007050043r2</t>
  </si>
  <si>
    <t>Zástěna sprchová dveře Kermi sklo RAYA 900x2000mm - dvoukřídlé kyvné ,stříbrná lesklá/čiré sklo dekor STRIPE</t>
  </si>
  <si>
    <t>KS</t>
  </si>
  <si>
    <t>-453615705</t>
  </si>
  <si>
    <t>725310828</t>
  </si>
  <si>
    <t>Demontáž dřez jednoduchý velkokuchyně bez výtokových armatur</t>
  </si>
  <si>
    <t>2114262368</t>
  </si>
  <si>
    <t>725319111</t>
  </si>
  <si>
    <t>Montáž dřezu ostatních typů</t>
  </si>
  <si>
    <t>1423949432</t>
  </si>
  <si>
    <t>55231363.SNLvl3</t>
  </si>
  <si>
    <t>Nerezový mycí stůl várnic s odkap.plochou , jednodřez SANELA - atyp výroba dle projektové dokumentace</t>
  </si>
  <si>
    <t>9923534</t>
  </si>
  <si>
    <t>55231363.SNLvl4</t>
  </si>
  <si>
    <t>Nerezový mycí stůl provozního nádobí, SANELA - atyp výroba dle projektové dokumentace</t>
  </si>
  <si>
    <t>1503461731</t>
  </si>
  <si>
    <t>55231363.SNLvl6</t>
  </si>
  <si>
    <t>Nerezové trojumyvadlo SANELA- SLUN 20P s opláštěním a otvory pro stojánkové baterie</t>
  </si>
  <si>
    <t>919464882</t>
  </si>
  <si>
    <t>725330820</t>
  </si>
  <si>
    <t>Demontáž výlevka diturvitová</t>
  </si>
  <si>
    <t>551857480</t>
  </si>
  <si>
    <t>725339111</t>
  </si>
  <si>
    <t>Montáž výlevky</t>
  </si>
  <si>
    <t>246934730</t>
  </si>
  <si>
    <t>55231309.SNL1</t>
  </si>
  <si>
    <t>Kombinovaná výlevka se senzorem SLU 10V</t>
  </si>
  <si>
    <t>-834806009</t>
  </si>
  <si>
    <t>Poznámka k položce:_x000d_
včetně baterie SLU10</t>
  </si>
  <si>
    <t>64271101r1</t>
  </si>
  <si>
    <t>výlevka závěsná keramická bílá JIKA MIRA 851049, včetně mřížky</t>
  </si>
  <si>
    <t>-1943141308</t>
  </si>
  <si>
    <t>725810811</t>
  </si>
  <si>
    <t>Demontáž ventilů výtokových nástěnných</t>
  </si>
  <si>
    <t>-82293335</t>
  </si>
  <si>
    <t>725820801</t>
  </si>
  <si>
    <t>Demontáž baterie nástěnné do G 3 / 4</t>
  </si>
  <si>
    <t>-1958960621</t>
  </si>
  <si>
    <t>725829101</t>
  </si>
  <si>
    <t>Montáž baterie nástěnné dřezové pákové a klasické</t>
  </si>
  <si>
    <t>-489977051</t>
  </si>
  <si>
    <t>55143974vl1</t>
  </si>
  <si>
    <t>baterie dřezová nástěnná velkokuchyňská STAR 120</t>
  </si>
  <si>
    <t>9178657</t>
  </si>
  <si>
    <t>725829101r1</t>
  </si>
  <si>
    <t>Montáž baterie nástěnné pákové na modul výlevky</t>
  </si>
  <si>
    <t>-848362179</t>
  </si>
  <si>
    <t>26000753vl1</t>
  </si>
  <si>
    <t>Baterie nástenná JIKA TALAS, výtok 210mm, chrom</t>
  </si>
  <si>
    <t>369574545</t>
  </si>
  <si>
    <t>725829131</t>
  </si>
  <si>
    <t>Montáž baterie umyvadlové stojánkové G 1/2 ostatní typ</t>
  </si>
  <si>
    <t>-672750332</t>
  </si>
  <si>
    <t>2600660VL1</t>
  </si>
  <si>
    <t xml:space="preserve">Baterie umyvadlová stojánková páková JIKA CUBITO-N,  bez odtokové soupravy , chrom velikost L</t>
  </si>
  <si>
    <t>-797365904</t>
  </si>
  <si>
    <t>26006603r2</t>
  </si>
  <si>
    <t>Baterie automatická senzorová směšovací stojánková SANELA SLU 37, 24V DC</t>
  </si>
  <si>
    <t>1346950084</t>
  </si>
  <si>
    <t>Poznámka k položce:_x000d_
Sanela</t>
  </si>
  <si>
    <t>26006603r3</t>
  </si>
  <si>
    <t>Napájecí zdroj pro bezd.baterie SANELA SLZ 01Z - 230V AC/ 24V DC</t>
  </si>
  <si>
    <t>-122134281</t>
  </si>
  <si>
    <t>725840850</t>
  </si>
  <si>
    <t>Demontáž baterie sprch diferenciální do G 3/4x1</t>
  </si>
  <si>
    <t>-1793942553</t>
  </si>
  <si>
    <t>725849413</t>
  </si>
  <si>
    <t>Montáž baterie sprchová nástěnnátermostatické</t>
  </si>
  <si>
    <t>660156300</t>
  </si>
  <si>
    <t>26005553VL1</t>
  </si>
  <si>
    <t>sprchový termostatický sloup JIKA MIO obj.č.H3337170045711, včetně term.baterie, hlavové a ruční sprchy</t>
  </si>
  <si>
    <t>-103794752</t>
  </si>
  <si>
    <t>260055530000200063r1</t>
  </si>
  <si>
    <t>Sestava Baterie sprchové termostatické Grohe nástěnná chrom GROHTHERM 1000 + sprchový set New Tempesta set II(900mm) - 34256003</t>
  </si>
  <si>
    <t>-1329806026</t>
  </si>
  <si>
    <t>Poznámka k položce:_x000d_
GROH3</t>
  </si>
  <si>
    <t>725849413vl</t>
  </si>
  <si>
    <t>-1889658921</t>
  </si>
  <si>
    <t>55145541vl1</t>
  </si>
  <si>
    <t>baterie sprchová podomítková termostatická podomítkové těleso pro samouzavítací baterie GROHE -spodní díl</t>
  </si>
  <si>
    <t>1740775512</t>
  </si>
  <si>
    <t>55145541vl2</t>
  </si>
  <si>
    <t xml:space="preserve">baterie sprchová podomítková termostatická směšovací samouzavírací  nastavotelné 7/15/30s, GROHE COSMOPOLITAN T -vrchní díl </t>
  </si>
  <si>
    <t>1657454416</t>
  </si>
  <si>
    <t>26005553VL2</t>
  </si>
  <si>
    <t xml:space="preserve">Sprchová hlavice SANELA ANTIVANDAL  SLA 40</t>
  </si>
  <si>
    <t>-1790480836</t>
  </si>
  <si>
    <t>725860811</t>
  </si>
  <si>
    <t>Demontáž uzávěrů zápachu jednoduchých</t>
  </si>
  <si>
    <t>650520556</t>
  </si>
  <si>
    <t>725869101</t>
  </si>
  <si>
    <t>Montáž zápachových uzávěrek umyvadlových do DN 40</t>
  </si>
  <si>
    <t>758854676</t>
  </si>
  <si>
    <t>55161310</t>
  </si>
  <si>
    <t>sifon umyvadlový s výpustí s mřížkou a zátkou DN 40</t>
  </si>
  <si>
    <t>-400195555</t>
  </si>
  <si>
    <t>725869204</t>
  </si>
  <si>
    <t>Montáž zápachových uzávěrek džezových jednodílných DN 50</t>
  </si>
  <si>
    <t>-496886724</t>
  </si>
  <si>
    <t>55161115vl1</t>
  </si>
  <si>
    <t>Dřezová zápachová uzávěrka DN50</t>
  </si>
  <si>
    <t>288419951</t>
  </si>
  <si>
    <t>725900952r1</t>
  </si>
  <si>
    <t>Přišroubování doplňků koupelen 2-3vruty</t>
  </si>
  <si>
    <t>1946442780</t>
  </si>
  <si>
    <t>725900952r2a</t>
  </si>
  <si>
    <t>Dávkovač mýdla SANELA SLZN07 , 0,5L, nerez</t>
  </si>
  <si>
    <t>818320570</t>
  </si>
  <si>
    <t>725900952r2b</t>
  </si>
  <si>
    <t>Dávkovač mýdla SANELA SLZN73, 1,0L, nerez</t>
  </si>
  <si>
    <t>1875934953</t>
  </si>
  <si>
    <t>725900952r3</t>
  </si>
  <si>
    <t>dvojháček na ručníky SANELA SLZN 57X , nerez</t>
  </si>
  <si>
    <t>1290198336</t>
  </si>
  <si>
    <t>725900952r5</t>
  </si>
  <si>
    <t xml:space="preserve">WC kartáč JIKA - Basic 3843A10040001 </t>
  </si>
  <si>
    <t>1869909641</t>
  </si>
  <si>
    <t>725900952r6</t>
  </si>
  <si>
    <t>Polička do sprchy rohová 3 patra, drátěný program,chrom</t>
  </si>
  <si>
    <t>-1231665547</t>
  </si>
  <si>
    <t xml:space="preserve">Poznámka k položce:_x000d_
spracha učitelé </t>
  </si>
  <si>
    <t>725900952r4</t>
  </si>
  <si>
    <t xml:space="preserve">Držák WC papíru JIKA - BASIC 3843A20041001 </t>
  </si>
  <si>
    <t>-1099277936</t>
  </si>
  <si>
    <t>725900952r8</t>
  </si>
  <si>
    <t>Zásobník toaletního papíru SANELA SLZN 37</t>
  </si>
  <si>
    <t>-203711114</t>
  </si>
  <si>
    <t>55431063.SNL</t>
  </si>
  <si>
    <t>Nerezový bezdotykový osoušeč rukou SLO 02E</t>
  </si>
  <si>
    <t>1274561763</t>
  </si>
  <si>
    <t>5"použito jako fén</t>
  </si>
  <si>
    <t>4"</t>
  </si>
  <si>
    <t>55431063.SNL3</t>
  </si>
  <si>
    <t>Bezdotykový štěrbinový osoušeč rukou SLO 01S- SANELA</t>
  </si>
  <si>
    <t>1765314038</t>
  </si>
  <si>
    <t>55431063.SNL1</t>
  </si>
  <si>
    <t>Nerezový automatický dávkovač dezinfekce SLZN 59E - SANELA</t>
  </si>
  <si>
    <t>-1482937301</t>
  </si>
  <si>
    <t>55431063.SNL2</t>
  </si>
  <si>
    <t>Nerezovová odkapávací miska pro automatický dávkovač dezinfekce SLZN 60 - SANELA</t>
  </si>
  <si>
    <t>966205154</t>
  </si>
  <si>
    <t>725900952r7</t>
  </si>
  <si>
    <t>WC kartáč SANELA SLZN 19X</t>
  </si>
  <si>
    <t>-1929603849</t>
  </si>
  <si>
    <t>725900952r11</t>
  </si>
  <si>
    <t>Piktogram SANELA SLZN 44AB -WC ŽENY</t>
  </si>
  <si>
    <t>-1033854830</t>
  </si>
  <si>
    <t>725900952r12</t>
  </si>
  <si>
    <t>Piktogram SANELA SLZN 44H -úklidová místnost</t>
  </si>
  <si>
    <t>-1340682278</t>
  </si>
  <si>
    <t>725900952r14</t>
  </si>
  <si>
    <t>Piktogram SANELA SLZN 44 atyp (objednat)- ŠATNA MUŽI UČITELÉ</t>
  </si>
  <si>
    <t>2010635778</t>
  </si>
  <si>
    <t>725900952r15</t>
  </si>
  <si>
    <t>Piktogram SANELA SLZN 44 atyp (objednat)- ŠATNA ŽÁCI</t>
  </si>
  <si>
    <t>431850150</t>
  </si>
  <si>
    <t>725900952r16</t>
  </si>
  <si>
    <t>Piktogram SANELA SLZN 44 atyp (objednat)- ŠATNA ŽENY</t>
  </si>
  <si>
    <t>-1919281291</t>
  </si>
  <si>
    <t>725900952r9</t>
  </si>
  <si>
    <t>Piktogram SANELA SLZN 44A -WC MUŽI</t>
  </si>
  <si>
    <t>-526342144</t>
  </si>
  <si>
    <t>998725102</t>
  </si>
  <si>
    <t>Přesun hmot tonážní pro zařizovací předměty v objektech v do 12 m</t>
  </si>
  <si>
    <t>487971668</t>
  </si>
  <si>
    <t>998725181</t>
  </si>
  <si>
    <t>Příplatek k přesunu hmot tonážní 725 prováděný bez použití mechanizace</t>
  </si>
  <si>
    <t>-267882642</t>
  </si>
  <si>
    <t>726</t>
  </si>
  <si>
    <t>Zdravotechnika - předstěnové instalace</t>
  </si>
  <si>
    <t>726111204</t>
  </si>
  <si>
    <t>Instalační předstěna - montáž klozetu do masivní zděné kce</t>
  </si>
  <si>
    <t>802545117</t>
  </si>
  <si>
    <t>55281700r1</t>
  </si>
  <si>
    <t>JIKA montážní prvek pro závěsné výlevky PRO WASTE SINK SYSTEM 893607</t>
  </si>
  <si>
    <t>1394405346</t>
  </si>
  <si>
    <t>55281700vl1</t>
  </si>
  <si>
    <t>montážní prvek pro závěsné WC, 1077 mm, se splachovací nádržkou pod omítku VIEGA PREVISTA PURE -WC BLOK ,model 8512</t>
  </si>
  <si>
    <t>-230316931</t>
  </si>
  <si>
    <t>998726112</t>
  </si>
  <si>
    <t>Přesun hmot tonážní pro instalační prefabrikáty v objektech v do 12 m</t>
  </si>
  <si>
    <t>501684510</t>
  </si>
  <si>
    <t>998726181</t>
  </si>
  <si>
    <t>Příplatek k přesunu hmot tonážní 726 prováděný bez použití mechanizace</t>
  </si>
  <si>
    <t>1868909058</t>
  </si>
  <si>
    <t>SO 03 - ústřední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</si>
  <si>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</si>
  <si>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</si>
  <si>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</si>
  <si>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</si>
  <si>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</si>
  <si>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M - Práce a dodávky M</t>
  </si>
  <si>
    <t xml:space="preserve">    23-M - Montáže potrubí</t>
  </si>
  <si>
    <t>-1023422589</t>
  </si>
  <si>
    <t>997013212</t>
  </si>
  <si>
    <t>Vnitrostaveništní doprava suti a vybouraných hmot pro budovy v do 9 m ručně</t>
  </si>
  <si>
    <t>-31423111</t>
  </si>
  <si>
    <t>1289136205</t>
  </si>
  <si>
    <t>261379924</t>
  </si>
  <si>
    <t>1,844*5 'Přepočtené koeficientem množství</t>
  </si>
  <si>
    <t>742697543</t>
  </si>
  <si>
    <t>732</t>
  </si>
  <si>
    <t>Ústřední vytápění - strojovny</t>
  </si>
  <si>
    <t>732420811</t>
  </si>
  <si>
    <t>Demontáž čerpadla oběhového spirálního DN 25</t>
  </si>
  <si>
    <t>313792871</t>
  </si>
  <si>
    <t>732421224.WLOr1</t>
  </si>
  <si>
    <t>Čerpadlo teplovodní mokroběžné závitové cirkulační WILO YONOS MAXO-Z 25/0,5-7 PN10, pro TUV</t>
  </si>
  <si>
    <t>-182044569</t>
  </si>
  <si>
    <t>733</t>
  </si>
  <si>
    <t>Ústřední vytápění - rozvodné potrubí</t>
  </si>
  <si>
    <t>733110803</t>
  </si>
  <si>
    <t>Demontáž potrubí ocelového závitového do DN 15</t>
  </si>
  <si>
    <t>-474580266</t>
  </si>
  <si>
    <t>733110806</t>
  </si>
  <si>
    <t>Demontáž potrubí ocelového závitového do DN 32</t>
  </si>
  <si>
    <t>938469142</t>
  </si>
  <si>
    <t>733122203</t>
  </si>
  <si>
    <t>Potrubí z uhlíkové oceli hladké spojované lisováním DN 15</t>
  </si>
  <si>
    <t>-199670792</t>
  </si>
  <si>
    <t>733122204r1</t>
  </si>
  <si>
    <t>Potrubí z uhlíkové oceli hladké spojované lisováním DN18</t>
  </si>
  <si>
    <t>1972558492</t>
  </si>
  <si>
    <t>733122204r2</t>
  </si>
  <si>
    <t>Potrubí z uhlíkové oceli hladké spojované lisováním DN22</t>
  </si>
  <si>
    <t>-1410431401</t>
  </si>
  <si>
    <t>733122205r1</t>
  </si>
  <si>
    <t>Potrubí z uhlíkové oceli hladké spojované lisováním DN 28</t>
  </si>
  <si>
    <t>-248680216</t>
  </si>
  <si>
    <t>733191913</t>
  </si>
  <si>
    <t>Zaslepení potrubí ocelového závitového zavařením a skováním DN 15</t>
  </si>
  <si>
    <t>-1663907602</t>
  </si>
  <si>
    <t>733191914</t>
  </si>
  <si>
    <t>Zaslepení potrubí ocelového závitového zavařením a skováním DN 20</t>
  </si>
  <si>
    <t>-323540683</t>
  </si>
  <si>
    <t>733191923</t>
  </si>
  <si>
    <t>Navaření odbočky na potrubí ocelové závitové DN 15</t>
  </si>
  <si>
    <t>-914602120</t>
  </si>
  <si>
    <t>733191924</t>
  </si>
  <si>
    <t>Navaření odbočky na potrubí ocelové závitové DN 20</t>
  </si>
  <si>
    <t>939218012</t>
  </si>
  <si>
    <t>733191925</t>
  </si>
  <si>
    <t>Navaření odbočky na potrubí ocelové závitové DN 25</t>
  </si>
  <si>
    <t>-1848194362</t>
  </si>
  <si>
    <t>733811231</t>
  </si>
  <si>
    <t>Ochrana potrubí ústředního vytápění termoizolačními trubicemi z PE tl do 13 mm DN do 22 mm</t>
  </si>
  <si>
    <t>-1634540974</t>
  </si>
  <si>
    <t>733811232</t>
  </si>
  <si>
    <t>Ochrana potrubí ústředního vytápění termoizolačními trubicemi z PE tl do 13 mm DN do 45 mm</t>
  </si>
  <si>
    <t>792374147</t>
  </si>
  <si>
    <t>998733102</t>
  </si>
  <si>
    <t>Přesun hmot tonážní pro rozvody potrubí v objektech v do 12 m</t>
  </si>
  <si>
    <t>157808383</t>
  </si>
  <si>
    <t>998733181</t>
  </si>
  <si>
    <t>Příplatek k přesunu hmot tonážní 733 prováděný bez použití mechanizace</t>
  </si>
  <si>
    <t>-1964174728</t>
  </si>
  <si>
    <t>734</t>
  </si>
  <si>
    <t>Ústřední vytápění - armatury</t>
  </si>
  <si>
    <t>55121132vl1</t>
  </si>
  <si>
    <t>ventil radiátorový termostatický přímý LIPO 1/2"</t>
  </si>
  <si>
    <t>-1852881968</t>
  </si>
  <si>
    <t>55128336vl1</t>
  </si>
  <si>
    <t>uzavírací šroubení LIPO přímé 1/2"</t>
  </si>
  <si>
    <t>1073268167</t>
  </si>
  <si>
    <t>734200821</t>
  </si>
  <si>
    <t>Demontáž armatury závitové se dvěma závity do G 1/2</t>
  </si>
  <si>
    <t>-471512327</t>
  </si>
  <si>
    <t>734209113</t>
  </si>
  <si>
    <t>Montáž armatury závitové s dvěma závity G 1/2</t>
  </si>
  <si>
    <t>1062810562</t>
  </si>
  <si>
    <t>55121132</t>
  </si>
  <si>
    <t>ventil radiátorový přímý PN 10 do 120°C 1/2" HEIMEIER</t>
  </si>
  <si>
    <t>929857819</t>
  </si>
  <si>
    <t>55128336</t>
  </si>
  <si>
    <t>šroubení regulační radiátorové přímé pro Fe s vypouštěním nástřik chrom 1/2"</t>
  </si>
  <si>
    <t>1914552964</t>
  </si>
  <si>
    <t>55121206r1</t>
  </si>
  <si>
    <t>Armatura KORADO- HM pro středové přípojení otop.žebříků , rohové provedení s termostatickou hlavicí bílá</t>
  </si>
  <si>
    <t>647852741</t>
  </si>
  <si>
    <t>734209114</t>
  </si>
  <si>
    <t>Montáž armatury závitové s dvěma závity G 3/4</t>
  </si>
  <si>
    <t>-380401506</t>
  </si>
  <si>
    <t>Poznámka k položce:_x000d_
montáž demontovaných armatur</t>
  </si>
  <si>
    <t>734211113</t>
  </si>
  <si>
    <t>Ventil závitový odvzdušňovací G 3/8 PN 10 do 120°C otopných těles</t>
  </si>
  <si>
    <t>-1145950528</t>
  </si>
  <si>
    <t>734222802r1.1</t>
  </si>
  <si>
    <t>Hlavice termostatická HEIMEIER typ B -KÓD 2500-00.500</t>
  </si>
  <si>
    <t>909505566</t>
  </si>
  <si>
    <t>734222802r2</t>
  </si>
  <si>
    <t>Hlavice termostatická HEIMEIER typ K se zajištěním proti odcizení</t>
  </si>
  <si>
    <t>-1187388941</t>
  </si>
  <si>
    <t>734222802r3</t>
  </si>
  <si>
    <t>nastvovací klíč pro hlavice Heimeier typ B</t>
  </si>
  <si>
    <t>815439320</t>
  </si>
  <si>
    <t>734291912vl1</t>
  </si>
  <si>
    <t xml:space="preserve">otočení  ventilu závitového regulačního nebo kohoutu závitového do G 1 mimo podhled</t>
  </si>
  <si>
    <t>96004046</t>
  </si>
  <si>
    <t>734291951</t>
  </si>
  <si>
    <t>Zpětná montáž hlavice ručního a termostatického ovládání</t>
  </si>
  <si>
    <t>-2041528221</t>
  </si>
  <si>
    <t>998734102</t>
  </si>
  <si>
    <t>Přesun hmot tonážní pro armatury v objektech v do 12 m</t>
  </si>
  <si>
    <t>1726777822</t>
  </si>
  <si>
    <t>998734181</t>
  </si>
  <si>
    <t>Příplatek k přesunu hmot tonážní 734 prováděný bez použití mechanizace</t>
  </si>
  <si>
    <t>2117993506</t>
  </si>
  <si>
    <t>735</t>
  </si>
  <si>
    <t>Ústřední vytápění - otopná tělesa</t>
  </si>
  <si>
    <t>735131125.LP1</t>
  </si>
  <si>
    <t>Montážní balíček pro Plano, Orion, Solar</t>
  </si>
  <si>
    <t>1354553551</t>
  </si>
  <si>
    <t>735131125.LPC9</t>
  </si>
  <si>
    <t>Otopné těleso článkové hliníkové Lipovica Orion 600 18čl 2610W,1440mm</t>
  </si>
  <si>
    <t>-813138038</t>
  </si>
  <si>
    <t>735151173.KRD</t>
  </si>
  <si>
    <t>Otopné těleso panelové jednodeskové bez přídavné přestupní plochy KORADO Radik Klasik typ 10 výška/délka 600/600 mm výkon 362 W</t>
  </si>
  <si>
    <t>1984758046</t>
  </si>
  <si>
    <t>735151579.KRD</t>
  </si>
  <si>
    <t>Otopné těleso panelové dvoudeskové 2 přídavné přestupní plochy KORADO Radik Klasik typ 22výška/délka 600/1200 mm výkon 2015 W</t>
  </si>
  <si>
    <t>573255510</t>
  </si>
  <si>
    <t>735151821</t>
  </si>
  <si>
    <t>Demontáž otopného tělesa panelového dvouřadého délka do 1500 mm</t>
  </si>
  <si>
    <t>-1907015749</t>
  </si>
  <si>
    <t>735151831</t>
  </si>
  <si>
    <t>Demontáž otopného tělesa panelového třířadého délka do 1500 mm</t>
  </si>
  <si>
    <t>-1618252567</t>
  </si>
  <si>
    <t>735164511</t>
  </si>
  <si>
    <t>Montáž otopného tělesa trubkového na stěnu výšky tělesa do 1500 mm</t>
  </si>
  <si>
    <t>687315921</t>
  </si>
  <si>
    <t>54153062.KRDr1</t>
  </si>
  <si>
    <t>Trubkové otopné těleso KORADO KORALUX CLASSIC -M - 1220.450mm</t>
  </si>
  <si>
    <t>-310800529</t>
  </si>
  <si>
    <t>735164512</t>
  </si>
  <si>
    <t>Montáž otopného tělesa trubkového na stěnu výšky tělesa přes 1500 mm</t>
  </si>
  <si>
    <t>-1620601624</t>
  </si>
  <si>
    <t>54153062.KRDr2</t>
  </si>
  <si>
    <t>-1259802655</t>
  </si>
  <si>
    <t>735192923</t>
  </si>
  <si>
    <t>Zpětná montáž otopného tělesa panelového dvouřadého do 1500 mm</t>
  </si>
  <si>
    <t>-260521503</t>
  </si>
  <si>
    <t>735192924</t>
  </si>
  <si>
    <t>Zpětná montáž otopného tělesa panelového dvouřadého do 2820 mm</t>
  </si>
  <si>
    <t>2068182424</t>
  </si>
  <si>
    <t>735192925</t>
  </si>
  <si>
    <t>Zpětná montáž otopného tělesa panelového třířadého do 1500 mm</t>
  </si>
  <si>
    <t>670612825</t>
  </si>
  <si>
    <t>735291800</t>
  </si>
  <si>
    <t>Demontáž konzoly nebo držáku otopných těles, registrů nebo konvektorů do odpadu</t>
  </si>
  <si>
    <t>740238561</t>
  </si>
  <si>
    <t>998735102</t>
  </si>
  <si>
    <t>Přesun hmot tonážní pro otopná tělesa v objektech v do 12 m</t>
  </si>
  <si>
    <t>348084793</t>
  </si>
  <si>
    <t>998735181</t>
  </si>
  <si>
    <t>Příplatek k přesunu hmot tonážní 735 prováděný bez použití mechanizace</t>
  </si>
  <si>
    <t>-1644643662</t>
  </si>
  <si>
    <t>Dokončovací práce - nátěry</t>
  </si>
  <si>
    <t>783601715</t>
  </si>
  <si>
    <t>Odmaštění ředidlovým odmašťovačem potrubí DN do 50 mm</t>
  </si>
  <si>
    <t>308214525</t>
  </si>
  <si>
    <t>783614653</t>
  </si>
  <si>
    <t>Základní antikorozní jednonásobný syntetický samozákladující potrubí DN do 50 mm</t>
  </si>
  <si>
    <t>-721996930</t>
  </si>
  <si>
    <t>783617611</t>
  </si>
  <si>
    <t>Krycí dvojnásobný syntetický nátěr potrubí DN do 50 mm</t>
  </si>
  <si>
    <t>-1380736129</t>
  </si>
  <si>
    <t>Práce a dodávky M</t>
  </si>
  <si>
    <t>23-M</t>
  </si>
  <si>
    <t>Montáže potrubí</t>
  </si>
  <si>
    <t>230040024</t>
  </si>
  <si>
    <t>Zhotovení vnějšího závitu G DN 1/2"</t>
  </si>
  <si>
    <t>-1560638135</t>
  </si>
  <si>
    <t>230040025</t>
  </si>
  <si>
    <t>Zhotovení vnějšího závitu G DN 3/4"</t>
  </si>
  <si>
    <t>583787768</t>
  </si>
  <si>
    <t>230040026</t>
  </si>
  <si>
    <t>Zhotovení vnějšího závitu G DN 1"</t>
  </si>
  <si>
    <t>-213297206</t>
  </si>
  <si>
    <t>SO 04 - vzduchotechnika</t>
  </si>
  <si>
    <t xml:space="preserve">Kraj Vysočina </t>
  </si>
  <si>
    <t>Ing.Jiří Danihelka</t>
  </si>
  <si>
    <t>D1 - Vzduchotechnika</t>
  </si>
  <si>
    <t>M24.6 - Zař.č.1 - Výdejna jídel + jídelny</t>
  </si>
  <si>
    <t>M24.7 - Zař. č.2 - Levé šatny a sprchy v 2.NP</t>
  </si>
  <si>
    <t>M24.8 - Zař.č.3 - Pravé šatny a sprchy v 2.NP</t>
  </si>
  <si>
    <t>M24.9 - Větrání soc. a hyg. zařízení kuchyně</t>
  </si>
  <si>
    <t>M24. 2 - Přirážky</t>
  </si>
  <si>
    <t>D1</t>
  </si>
  <si>
    <t>Vzduchotechnika</t>
  </si>
  <si>
    <t>M24.6</t>
  </si>
  <si>
    <t>Zař.č.1 - Výdejna jídel + jídelny</t>
  </si>
  <si>
    <t>Pol__0003</t>
  </si>
  <si>
    <t>Vzduchotechnická větrací, vytápěcí vzt jednotka s rekuperací tepla, filtrací, elektrickým dohřevem, přímým chlazením s jdnookruhovým chladičem vzduchu ( viz. specifikace přípoha P.D.)</t>
  </si>
  <si>
    <t>kpl</t>
  </si>
  <si>
    <t>1155970149</t>
  </si>
  <si>
    <t xml:space="preserve">Poznámka k položce:_x000d_
Jednotka splňuje ErP (Ecodesign) - nařízení EU 1253/2014, platné od 1.1.2016 i od 1.1.2018. : _x000d_
Údaje elektro: ventilátory 400V/50Hz, max.proud 2x3,8A, max.příkon 2x2,5kW, jištění 3x16A(char.C), nap.kabel CYKY 5Jx2,5 + 400V el.ohřev až 7,2kW, jištění 3x16A(char.B), nap.kabel CYKY 5Jx2,5 : _x000d_
Vzduchotechnická část: : _x000d_
Skříň jednotky sendvičové k-ce, složená z Al plechu a 30 mm PIR výplně s koeficientem tepelné vodivosti (? = 0,024 W/mK). Tep. Iz. pláště (třída T2), potlačení tep. mostů (třída TB2), úč. ventilátorů SFP menší než 0,45W/m3/h : _x000d_
Přívodní ventilátor EC - 400V, 3,8A, 2,5 kW (3100 m3/h / ex.st.tlak 230 Pa, 5250 m3/h / 0 Pa) : _x000d_
Odvodní ventilátor EC -  400V, 3,8A, 2,5 kW (3100 m3/h / ex.st.tlak 220 Pa, 5550 m3/h / 0 Pa) : _x000d_
Protiproudý rekuperační výměník S7.C s účinností 92,6% : _x000d_
provedení 31 (podstropní) : _x000d_
konfigurace 0 : _x000d_
Fe.K5_filtr přívod kazetový třída M5 : _x000d_
Fi.K5_filtr odtah kazetový třída M5 : _x000d_
B.x_by-pass : _x000d_
E.7200_elektrický ohřívač : _x000d_
CHF.3_přímý chladič : _x000d_
pořadí registrů: 1. chlazení - 2. topení : _x000d_
H.400/400_obdélníkové hrdlo - e1 : _x000d_
H.500/710_obdélníkové hrdlo - e2 : _x000d_
H.400/400_obdélníkové hrdlo - i1 : _x000d_
H.500/710_obdélníkové hrdlo - i2 : _x000d_
Ke.400/400.x_uz. klapka obd. přívod : _x000d_
Ki.400/400.x_uz. klapka obd. odtah : _x000d_
H.400/400.P_příplatek pružná manžeta obd. :  2 ks_x000d_
H.500/710.P_příplatek pružná manžeta obd. :  2 ks_x000d_
dodávka v dílech : _x000d_
sestavení jednotky - paušál : _x000d_
Příslušenství (měření a regulace, regulační prvky): : _x000d_
Servopohon LM 24A (by-passová klapka) : _x000d_
Servopohon LM 24A (uzavírací klapka e1) : _x000d_
Servopohon LM 24A (uzavírací klapka i1) : _x000d_
vývod kondenzátu pr. 32/40 (plast) - podstropní : _x000d_
základový rám : _x000d_
závěsy 2 ks : _x000d_
RD5 400V-EC / 400V-EC, vč. ethernet připojení : _x000d_
RD4-IO (expandér) : _x000d_
CF.1000 - příslušenství pro regulaci otáček ventilátorů na konstantní průtok : _x000d_
manostat filtru e1 (PFe, 0-500 Pa) : _x000d_
manostat filtru i1 (PFi, 0-500 Pa) : _x000d_
SW hlavní vypínač (všechny velikosti jednotek, všechny regulace) : _x000d_
CP Touch (B) (barva bílá) - dotykový barevný ovládací panel : _x000d_
CP 10 RT - zjednodušený ovladač pro ovládání množství vzduchu a jeho teploty : _x000d_
1_x000d_
</t>
  </si>
  <si>
    <t>Pol__0004</t>
  </si>
  <si>
    <t>dtto montáž - viz. specifikace VZT</t>
  </si>
  <si>
    <t>1.2</t>
  </si>
  <si>
    <t>Venkovní inverterová jednotka AOYG 60LATT ( viz. specifikace přípoha P.D.)</t>
  </si>
  <si>
    <t>-597034358</t>
  </si>
  <si>
    <t>Poznámka k položce:_x000d_
'Tech. údaje: výkon chlazení 15kW, topení 18,8kW (el.přívod na venkovní jednotku - 400V, proud jmen./max. 6,9/12,5A, max.příkon 5,15kW, jištění 16A, nap.kabel 5x2,5, hmotnost venk.j. 104kg) : 1</t>
  </si>
  <si>
    <t>Pol__0006</t>
  </si>
  <si>
    <t>dtto montáž</t>
  </si>
  <si>
    <t>Poznámka k položce:_x000d_
1</t>
  </si>
  <si>
    <t>Pol__0007</t>
  </si>
  <si>
    <t>Příslušenství: Komunik. modul pro venkovní jednotku - Ovládání inverteru typ UTI-INV-DX</t>
  </si>
  <si>
    <t>537698668</t>
  </si>
  <si>
    <t>Pol__0008</t>
  </si>
  <si>
    <t>1.3</t>
  </si>
  <si>
    <t>Buňkový tlumič hluku s děr.pl. GH 250x500x1000.1, v hyg.prov. (útlum od 63Hz - 7,11,16,25,27,23,17,9 dB)</t>
  </si>
  <si>
    <t>1985632134</t>
  </si>
  <si>
    <t>Pol__0010</t>
  </si>
  <si>
    <t>1.4</t>
  </si>
  <si>
    <t>Buňkový tlumič hluku s děr.plechem G 250x500x1500.1 (útlum od 63Hz - 8,15,23,41,43,37,31,23 dB)</t>
  </si>
  <si>
    <t>1108562597</t>
  </si>
  <si>
    <t>Pol__0012</t>
  </si>
  <si>
    <t>1.5</t>
  </si>
  <si>
    <t>Požární klapka FDMA-C- 300x500/375-.01 TPM 018/01</t>
  </si>
  <si>
    <t>2099080346</t>
  </si>
  <si>
    <t>Pol__0014</t>
  </si>
  <si>
    <t>1.6</t>
  </si>
  <si>
    <t xml:space="preserve">Kuchyňská nerezová digestoř GRANDE-1R  1250x1000 mm s LED osvětlením 2x14W</t>
  </si>
  <si>
    <t>1098654713</t>
  </si>
  <si>
    <t>Pol__0016</t>
  </si>
  <si>
    <t>Pol__0017</t>
  </si>
  <si>
    <t>Lamelový tukový filtr 400x400 mm</t>
  </si>
  <si>
    <t>2102292538</t>
  </si>
  <si>
    <t>Pol__0018</t>
  </si>
  <si>
    <t>1.7</t>
  </si>
  <si>
    <t xml:space="preserve">Kuchyňská nerezová digestoř GRANDE-1R  1500x1200 mm s LED osvětlením 2x28W</t>
  </si>
  <si>
    <t>1438773091</t>
  </si>
  <si>
    <t>Pol__0020</t>
  </si>
  <si>
    <t>Pol__0021</t>
  </si>
  <si>
    <t>-412386474</t>
  </si>
  <si>
    <t>Pol__0022</t>
  </si>
  <si>
    <t>1.8</t>
  </si>
  <si>
    <t>Kovový talířový ventil DVI 200 / nerez</t>
  </si>
  <si>
    <t>-419240445</t>
  </si>
  <si>
    <t>Pol__0024</t>
  </si>
  <si>
    <t>1.9</t>
  </si>
  <si>
    <t>Kovový talířový ventil DVI 160 / nerez</t>
  </si>
  <si>
    <t>-2047961163</t>
  </si>
  <si>
    <t>Pol__0026</t>
  </si>
  <si>
    <t>1.10</t>
  </si>
  <si>
    <t>Plastový talířový ventil ELF 100</t>
  </si>
  <si>
    <t>1349205729</t>
  </si>
  <si>
    <t>Pol__0028</t>
  </si>
  <si>
    <t>1.11</t>
  </si>
  <si>
    <t>Regulační klapka ruční 250x250 mm</t>
  </si>
  <si>
    <t>-648580024</t>
  </si>
  <si>
    <t>Pol__0030</t>
  </si>
  <si>
    <t>1.12</t>
  </si>
  <si>
    <t>Regulační klapka ruční průměr 160 mm</t>
  </si>
  <si>
    <t>1784548951</t>
  </si>
  <si>
    <t>Pol__0032</t>
  </si>
  <si>
    <t>1.13</t>
  </si>
  <si>
    <t>Regulační klapka ruční průměr 200 mm</t>
  </si>
  <si>
    <t>1237993637</t>
  </si>
  <si>
    <t>Pol__0034</t>
  </si>
  <si>
    <t>1.14</t>
  </si>
  <si>
    <t>Plastový talířový ventil ELF 160</t>
  </si>
  <si>
    <t>-1491333504</t>
  </si>
  <si>
    <t>Pol__0036</t>
  </si>
  <si>
    <t>1.15</t>
  </si>
  <si>
    <t>Stěnová mřížka NOVA-L-1-1-600x300-UR-H-2-12,5-0</t>
  </si>
  <si>
    <t>-567722451</t>
  </si>
  <si>
    <t>Pol__0038</t>
  </si>
  <si>
    <t>1.16</t>
  </si>
  <si>
    <t>Půlkruhová textilní vyústka PD.PT V - H400/4250 SB/PMS-8AL/LGO + DSH400x200-400/150 F/WOUT</t>
  </si>
  <si>
    <t>-1746815533</t>
  </si>
  <si>
    <t xml:space="preserve">Poznámka k položce:_x000d_
Tvar Půlkruhový, Rozměr 400 mm, Celková délka 4250 mm, První konec Začátek, Druhý konec Zaslepení, : _x000d_
Průtok 1050 m3/h, Použitelný přetlak 80 Pa, Tlaková ztráta třením = 7,5 Pa, Přechod na Čtyřhranný 400x200/150, Začátek, Tkanina PMS - 100 % polyester, : _x000d_
nekonečné vlákno (multifilament), hmotnost 200 g/m2, tloušťka 0,30 mm, prodyšnost 55 m3/h/m2 při 120 Pa, pevnost (osnova/útek) 1830/1020 N (ČSN EN ISO 13934-1), : _x000d_
požární odolnost - třída B-s1, d0 dle ČSN EN 13501-1+A1:2010, teplotní odolnost -60 až +110°C, srážlivost (osnova/útek) 0,5/0,5 % při 40°C dle ČSN EN ISO 6330-2000, vhodná pro čisté prostory - třída č. 4 (ČSN EN ISO 14644-1), : _x000d_
pratelná v pračce, Provedení "Office", Barva Světle šedá, Seznam montážního materiálu: 2ks 2000mm Hliníkový profil, 2ks 1950mm Hliníkový profil, 1ks 379mm Hliníkový profil, 2ks Hliníková spojka profilů přímá, 4ks Napínač v profilu, : _x000d_
1ks Čtyřhranný 400x200 mm Nerez příruba, Mikroperforace: S1 3950mm, 985m3/h, Rovnoměrná : _x000d_
2_x000d_
</t>
  </si>
  <si>
    <t>Pol__0040</t>
  </si>
  <si>
    <t>1.17</t>
  </si>
  <si>
    <t>Půlkruhová textilní vyústka PD.PT V - H400/7650 SB/PMS-8AL/LGO + 1x400/R350 SArch-90°/3 SS + DSH40</t>
  </si>
  <si>
    <t>-185399624</t>
  </si>
  <si>
    <t xml:space="preserve">Poznámka k položce:_x000d_
Tvar Půlkruhový, Počet rozměrů 2, Rozměr 400-400 mm, Celková délka 7650 mm (2650+4700), První konec : _x000d_
Začátek, Druhý konec Zaslepení, 1ks Zip 400, Průtok 1000 m3/h (361+639), Použitelný přetlak 80 Pa, Tlaková : _x000d_
ztráta třením = 10,2 Pa, 1 Oblouk 400/R350 90°/3, Sešití, Sešití, Přechod na Čtyřhranný 400x200/150, Začátek, Tkanina PMS - 100 % polyester, nekonečné vlákno (multifilament), hmotnost 200 g/m2, tloušťka 0,30 mm, prodyšnost 55 m3/h/m2 při 120 Pa, : _x000d_
pevnost (osnova/útek) 1830/1020 N (ČSN EN ISO 13934-1), požární odolnost - třída B-s1, d0 dle ČSN EN 13501-1+A1:2010, teplotní odolnost -60 až +110°C, srážlivost (osnova/útek) 0,5/0,5 % při 40°C dle ČSN EN ISO 6330-2000, : _x000d_
vhodná pro čisté prostory - třída č. 4 (ČSN EN ISO 14644-1), pratelná v pračce, Provedení "Office", Barva Světle šedá, Seznam montážního materiálu: 6ks 2000mm Hliníkový profil, 2ks 700mm Hliníkový profil, 2ks 650mm Hliníkový profil, 1ks 379mm Hliníkový pr : _x000d_
6ks Hliníková spojka profilů přímá, 8ks Napínač v profilu, 1ks Čtyřhranný 400x200 mm Nerez příruba, Mikroperforace: S1 2650mm, 319m3/h, Rovnoměrná, S2 4700mm, 563m3/h, Rovnoměrná : _x000d_
1_x000d_
</t>
  </si>
  <si>
    <t>Pol__0042</t>
  </si>
  <si>
    <t>dtto montáž - viz specifikace VZT</t>
  </si>
  <si>
    <t>1.18</t>
  </si>
  <si>
    <t>Čtyřhrané potrubí z tepelně izolačních panelů z tvrdé polyuretanové pěny vnitřní rozvody tl. 20 mm do obvodu 2420 mm / 60% tvarovek (potrubí e2 + i1)</t>
  </si>
  <si>
    <t>-700874126</t>
  </si>
  <si>
    <t xml:space="preserve">Poznámka k položce:_x000d_
'z obou stran potažený hliníkovou folii. Na vnější straně s reliéfním vzorem (gofrovaným) a na vnitřní straně hladký povrch. Hliníková vrstva je z vnější stany opatřena ochranným lakem (3 g/m2 +/- 0,5) : _x000d_
'hustota izolační pěny: 48 kg/m?•součinitel tepelné vodivosti: 0,0200 W/m.K•součinitel prostupu tepla: 0,93 W/m?.K•tepelná odolnost: - 35 °C až +110 °C : </t>
  </si>
  <si>
    <t>Pol__0044</t>
  </si>
  <si>
    <t>Pol__0045</t>
  </si>
  <si>
    <t>vnitřní rozvody tl. 30 mm do obvodu 2420 mm / 40% tvarovek (potrubí e1 + i2)</t>
  </si>
  <si>
    <t>-835199258</t>
  </si>
  <si>
    <t>Pol__0046</t>
  </si>
  <si>
    <t>Pol__0047</t>
  </si>
  <si>
    <t>venkovní rozvody tl. 30 mm se zesílenou Al folií do obvodu 1900 mm / 40% tvarovek (potrubí e1, i2 nad střechou)</t>
  </si>
  <si>
    <t>2108318661</t>
  </si>
  <si>
    <t>Pol__0048</t>
  </si>
  <si>
    <t>1.19</t>
  </si>
  <si>
    <t>Čtyřhranné ocelové potrubí sk. I, z pozinkovaného plechu, včetně tvarovek (před a za požárními klapkami)</t>
  </si>
  <si>
    <t>2061082922</t>
  </si>
  <si>
    <t>Poznámka k položce:_x000d_
'do obvodu 1600/40% tvarovek + samolepící kaučuková izolace tl. 20 mm s Al folií : 8</t>
  </si>
  <si>
    <t>Pol__0051</t>
  </si>
  <si>
    <t>Pol__0053</t>
  </si>
  <si>
    <t>Kruhové ocelové potrubí sk. I, z pozinkovaného plechu, včetně tvarovek do průměru 200/50% tvarovek</t>
  </si>
  <si>
    <t>bm</t>
  </si>
  <si>
    <t>-263604958</t>
  </si>
  <si>
    <t>Pol__0054</t>
  </si>
  <si>
    <t>Pol__0055</t>
  </si>
  <si>
    <t>Kruhové ocelové potrubí sk. I, z pozinkovaného plechu, včetně tvarovekdo průměru 160/50% tvarovek</t>
  </si>
  <si>
    <t>2141049472</t>
  </si>
  <si>
    <t>Pol__0056</t>
  </si>
  <si>
    <t>Pol__0057</t>
  </si>
  <si>
    <t>Kruhové ocelové potrubí sk. I, z pozinkovaného plechu, včetně tvarovekdo průměru 100/30% tvarovek</t>
  </si>
  <si>
    <t>1368573789</t>
  </si>
  <si>
    <t>Pol__0058</t>
  </si>
  <si>
    <t>1.21</t>
  </si>
  <si>
    <t xml:space="preserve">Propojovací Cu potrubí  průměr 9,52/15,88 mm, včetně izolace a chladiva R 410 A</t>
  </si>
  <si>
    <t>1880265258</t>
  </si>
  <si>
    <t>Pol__0061</t>
  </si>
  <si>
    <t>1.22</t>
  </si>
  <si>
    <t>Oc.pozink. konzole pod kondenzační jednotku</t>
  </si>
  <si>
    <t>-206492875</t>
  </si>
  <si>
    <t>Pol__0063</t>
  </si>
  <si>
    <t>1.23</t>
  </si>
  <si>
    <t>Instalační plastová elektrokrabice pro komunikační modul</t>
  </si>
  <si>
    <t>-2064182663</t>
  </si>
  <si>
    <t>Pol__0065</t>
  </si>
  <si>
    <t>1.24</t>
  </si>
  <si>
    <t>Detektor kouře SDD-S65-RAC-ionizační rele</t>
  </si>
  <si>
    <t>-223245715</t>
  </si>
  <si>
    <t>Pol__0067</t>
  </si>
  <si>
    <t>1.25</t>
  </si>
  <si>
    <t>Spojovací, těsnící, nosný a kotvící materiál pro zavěšení potrubí, tlumičů apod.</t>
  </si>
  <si>
    <t>-1175405961</t>
  </si>
  <si>
    <t>Pol__0069</t>
  </si>
  <si>
    <t>1.26</t>
  </si>
  <si>
    <t>Kompletní zapojení MaR vzt jednotky dle schema zapojení vzt, včetně propojení venkovní jednotky s komunikačním modulem a řídící jednotky vzt s ovládac</t>
  </si>
  <si>
    <t>1.27</t>
  </si>
  <si>
    <t>Kompletní demontáž a likvidace stávajícího vzt zařízení ve výdejně jídel a soc.zázemí kuchyně(cca 20 bm potrubí do průměru 200 mm)</t>
  </si>
  <si>
    <t>M24.7</t>
  </si>
  <si>
    <t>Zař. č.2 - Levé šatny a sprchy v 2.NP</t>
  </si>
  <si>
    <t>2.1</t>
  </si>
  <si>
    <t>Vzduchotechnická větrací, vytápěcí vzt jednotka s rekuperací tepla, filtrací, elektrickým dohřevem, včetně příslušenství a MaR ( viz. specifikace přípoha P.D.)</t>
  </si>
  <si>
    <t>kompl</t>
  </si>
  <si>
    <t>-856319023</t>
  </si>
  <si>
    <t xml:space="preserve">Poznámka k položce:_x000d_
  Jednotka splňuje ErP (Ecodesign) - nařízení EU 1253/2014, platné od 1.1.2016 i od 1.1.2018. : _x000d_
  Údaje elektro: ventilátory 400V/50Hz, max.proud 2x4A, max.příkon 2x2,5kW, jištění 3x16A(char.C), nap.kabel CYKY 5Jx2,5 + 230V el.ohřev až 4,2kW, jištění 2x10A(char.B), nap.kabel CYKY 5Jx2,5 : _x000d_
  Vzduchotechnická část: : _x000d_
  Skříň jednotky sendvičové k-ce, složená z Al plechu a 30 mm PIR výplně s koeficientem tepelné vodivosti (? = 0,024 W/mK). Tep. izolace pláště (třída T2), potlačení tep. mostů (třída TB2), účinnost ventilátorů SFP menší než 0,45W/m3/h : 1_x000d_
  Přívodní ventilátor EC - 400V, 4A, 2,5 kW (2000 m3/h / ex.st.tlak 190 Pa, 3500 m3/h / 0 Pa) : 1_x000d_
  Odvodní ventilátor EC -  400V, 4A, 2,5 kW (2000 m3/h / ex.st.tlak 210 Pa, 3600 m3/h / 0 Pa) : 1_x000d_
  Protiproudý rekuperační výměník S7.C s účinností 93% : 1_x000d_
  provedení 31 (podstropní) : 1_x000d_
  konfigurace 0 : 1_x000d_
  Fe.K5_filtr přívod kazetový třída M5 : 1_x000d_
  Fi.K5_filtr odtah kazetový třída M5 : 1_x000d_
  B.x_by-pass : 1_x000d_
  E.4200_elektrický ohřívač : 1_x000d_
  CHP_příprava pro chlazení : 1_x000d_
  H.400/300_obdélníkové hrdlo - e1 : 1_x000d_
  H.710/450_obdélníkové hrdlo - e2 : 1_x000d_
  H.400/300_obdélníkové hrdlo - i1 : 1_x000d_
  H.710/450_obdélníkové hrdlo - i2 : 1_x000d_
  Ke.400/300.x_uz. klapka obd. přívod : 1_x000d_
  Ki.400/300.x_uz. klapka obd. odtah : 1_x000d_
  H.400/300.P_příplatek pružná manžeta obd. : 2_x000d_
  H.710/450.P_příplatek pružná manžeta obd. : 2_x000d_
  dodávka v dílech : 1_x000d_
  sestavení jednotky - paušál : 1_x000d_
  Příslušenství (měření a regulace, regulační prvky): : _x000d_
  Servopohon LM 24A (by-passová klapka) : 1_x000d_
  Servopohon LM 24A (uzavírací klapka e1) : 1_x000d_
  Servopohon LM 24A (uzavírací klapka i1) : 1_x000d_
  vývod kondenzátu pr. 32/40 (plast) - podstropní : 2_x000d_
  základový rám : 1_x000d_
  závěsy 2 ks : 1_x000d_
  aM-CL 400V-EC / 400V-EC, vč. ethernet připojení : 1_x000d_
  aM-XCF - aMotion expandér pro 3 manometry (sběrnice aMBus) : 1_x000d_
  CF.1000 - příslušenství pro regulaci otáček ventilátorů na konstantní průtok : 1_x000d_
  manostat filtru e1 (PFe, 0-500 Pa) : 1_x000d_
  manostat filtru i1 (PFi, 0-500 Pa) : 1_x000d_
  SW hlavní vypínač (všechny velikosti jednotek, všechny regulace) : 1_x000d_
  aDot (W) - ovladač designový s displejem - potisk základní - bílý (pro regulaci aMotion L,l : 1_x000d_
  ADS RH 24 - čidlo relativní vlhkosti, prostorové : 1_x000d_
Konec provozního součtu_x000d_
1_x000d_
</t>
  </si>
  <si>
    <t>Pol__0074</t>
  </si>
  <si>
    <t>2.2</t>
  </si>
  <si>
    <t>Buňkový tlumič hluku s děr.pl. G 200x500x1000.1 (útlum od 63Hz - 6,9,15,26,40,35,30,19 dB)</t>
  </si>
  <si>
    <t>98703924</t>
  </si>
  <si>
    <t>Pol__0076</t>
  </si>
  <si>
    <t>2.3</t>
  </si>
  <si>
    <t>Buňkový tlumič hluku s děr.plechem G 200x500x1500.1 (útlum od 63Hz - 7,12,21,38,43,40,33,26 dB)</t>
  </si>
  <si>
    <t>-1441209549</t>
  </si>
  <si>
    <t>Pol__0078</t>
  </si>
  <si>
    <t>2.4</t>
  </si>
  <si>
    <t>Plastový odvodní talířový ventil ELF 160</t>
  </si>
  <si>
    <t>1803892492</t>
  </si>
  <si>
    <t>Pol__0080</t>
  </si>
  <si>
    <t>2.5</t>
  </si>
  <si>
    <t>Plastový odvodní talířový ventil ELF 100</t>
  </si>
  <si>
    <t>-778198822</t>
  </si>
  <si>
    <t>Pol__0082</t>
  </si>
  <si>
    <t>2.6</t>
  </si>
  <si>
    <t>Plastový přívodní talířový ventil ELI 160</t>
  </si>
  <si>
    <t>-1005580041</t>
  </si>
  <si>
    <t>Pol__0084</t>
  </si>
  <si>
    <t>2.7</t>
  </si>
  <si>
    <t>Stěnová pletivová mřížka 500x250 mm</t>
  </si>
  <si>
    <t>-606995646</t>
  </si>
  <si>
    <t>Pol__0086</t>
  </si>
  <si>
    <t>2.8</t>
  </si>
  <si>
    <t>Čtyřhranné potrubí z tepelně izolačních panelů z tvrzené polyuretanové pěny, z obou stran potažený hliníkovou folii. Na vnější straně s reliéfním vzorem (gofrovaným) a na vnitřní straně hladký povrch</t>
  </si>
  <si>
    <t>-1913646007</t>
  </si>
  <si>
    <t>Poznámka k položce:_x000d_
Hliníková vrstva je z vnější stany opatřena ochranným lakem (3 g/m2 +/- 0,5) •hustota izolační pěny: 48 kg/m3 : _x000d_
'součinitel tepelné vodivosti: 0,0200 W/m.K•součinitel prostupu tepla: 0,93 W/m?.K•tepelná odolnost: - 35 °C až +110 °C : _x000d_
'vnitřní rozvody tl. 20 mm do obvodu 2420 mm / 60% tvarovek (potrubí e2 + i1) : 90</t>
  </si>
  <si>
    <t>Pol__0089</t>
  </si>
  <si>
    <t>Pol__0090</t>
  </si>
  <si>
    <t>711137330</t>
  </si>
  <si>
    <t>Pol__0091</t>
  </si>
  <si>
    <t>Pol__0092</t>
  </si>
  <si>
    <t>venkovní rozvody tl. 30 mm se zesílenou Al folií do obvodu 1600 mm / 40% tvarovek (potrubí e1, i2 nad střechou)</t>
  </si>
  <si>
    <t>-53875598</t>
  </si>
  <si>
    <t>Pol__0093</t>
  </si>
  <si>
    <t>2.9</t>
  </si>
  <si>
    <t>Kruhové ocelové potrubí sk. I, z pozinkovaného plechu, včetně tvarovek do průměru 160/10% tvarovek</t>
  </si>
  <si>
    <t>-1917992634</t>
  </si>
  <si>
    <t>Pol__0096</t>
  </si>
  <si>
    <t>Pol__0097</t>
  </si>
  <si>
    <t>Kruhové ocelové potrubí sk. I, z pozinkovaného plechu, včetně tvarovek do průměru 100/40% tvarovek</t>
  </si>
  <si>
    <t>845086080</t>
  </si>
  <si>
    <t>Pol__0098</t>
  </si>
  <si>
    <t>2.10</t>
  </si>
  <si>
    <t>1958838688</t>
  </si>
  <si>
    <t>Pol__0100</t>
  </si>
  <si>
    <t>2.11</t>
  </si>
  <si>
    <t>1091372207</t>
  </si>
  <si>
    <t>Pol__0102</t>
  </si>
  <si>
    <t>2.12</t>
  </si>
  <si>
    <t>Kompletní zapojení MaR vzt jednotky dle schema zapojení vzt, včetně propojení řídící jednotky vzt s ovládacím panelem a čidlem vlhkosti.</t>
  </si>
  <si>
    <t>167507823</t>
  </si>
  <si>
    <t>M24.8</t>
  </si>
  <si>
    <t>Zař.č.3 - Pravé šatny a sprchy v 2.NP</t>
  </si>
  <si>
    <t>3.1</t>
  </si>
  <si>
    <t>-197420089</t>
  </si>
  <si>
    <t xml:space="preserve">Poznámka k položce:_x000d_
  Jednotka splňuje ErP (Ecodesign) - nařízení EU 1253/2014, platné od 1.1.2016 i od 1.1.2018. : _x000d_
  Údaje elektro: ventilátory 400V/50Hz, max.proud 2x3,8A, max.příkon 2x2,5kW, jištění 3x16A(char.C), nap.kabel CYKY 5Jx2,5 + 400V el.ohřev až 7,2kW, jištění 3x16A(char.B), nap.kabel CYKY 5Jx2,5 : _x000d_
  Vzduchotechnická část: : _x000d_
  Skříň jednotky sendvičové k-ce, složená z Al plechu a 30 mm PIR výplně s koeficientem tepelné vodivosti (? = 0,024 W/mK). Tep. izolace pláště (třída T2), potlačení tep. mostů (třída TB2), účinnost ventilátorů SFP menší než 0,45W/m3/h : 1_x000d_
  Přívodní ventilátor EC - 400V, 3,8A, 2,5 kW (2800 m3/h / ex.st.tlak 190 Pa, 5500 m3/h / 0 Pa) : 1_x000d_
  Odvodní ventilátor EC -  400V, 3,8A, 2,5 kW (2800 m3/h / ex.st.tlak 220 Pa, 5500 m3/h / 0 Pa) : 1_x000d_
  Protiproudý rekuperační výměník S7.C s účinností 92,9% : 1_x000d_
  provedení 30 (podstropní) : 1_x000d_
  konfigurace 0 : 1_x000d_
  Fe.K5_filtr přívod kazetový třída M5 : 1_x000d_
  Fi.K5_filtr odtah kazetový třída M5 : 1_x000d_
  B.x_by-pass : 1_x000d_
  E.7200_elektrický ohřívač : 1_x000d_
  CHP_příprava pro chlazení : 1_x000d_
  H.400/400_obdélníkové hrdlo - e1 : 1_x000d_
  H.500/710_obdélníkové hrdlo - e2 : 1_x000d_
  H.400/400_obdélníkové hrdlo - i1 : 1_x000d_
  H.500/710_obdélníkové hrdlo - i2 : 1_x000d_
  Ke.400/400.x_uz. klapka obd. přívod : 1_x000d_
  Ki.400/400.x_uz. klapka obd. odtah : 1_x000d_
  H.400/400.P_příplatek pružná manžeta obd. : 2_x000d_
  H.500/710.P_příplatek pružná manžeta obd. : 2_x000d_
  dodávka v dílech : 1_x000d_
  sestavení jednotky - paušál : 1_x000d_
  Příslušenství (měření a regulace, regulační prvky): : _x000d_
  Servopohon LM 24A (by-passová klapka) : 1_x000d_
  Servopohon LM 24A (uzavírací klapka e1) : 1_x000d_
  Servopohon LM 24A (uzavírací klapka i1) : 1_x000d_
  vývod kondenzátu pr. 32/40 (plast) - podstropní : 2_x000d_
  základový rám : 1_x000d_
  závěsy 2 ks : 1_x000d_
  aM-CL 400V-EC / 400V-EC, vč. ethernet připojení : 1_x000d_
  aM-XCF - aMotion expandér pro 3 manometry (sběrnice aMBus) : 1_x000d_
  CF.1000 - příslušenství pro regulaci otáček ventilátorů na konstantní průtok : 1_x000d_
  manostat filtru e1 (PFe, 0-500 Pa) : 1_x000d_
  manostat filtru i1 (PFi, 0-500 Pa) : 1_x000d_
  SW hlavní vypínač (všechny velikosti jednotek, všechny regulace) : 1_x000d_
  aDot (W) - ovladač designový s displejem - potisk základní - bílý (pro regulaci aMotion L, : 1_x000d_
  ADS RH 24 - čidlo relativní vlhkosti, prostorové : 1_x000d_
_x000d_
</t>
  </si>
  <si>
    <t>Pol__0106</t>
  </si>
  <si>
    <t xml:space="preserve">dtto montáž </t>
  </si>
  <si>
    <t>3.2</t>
  </si>
  <si>
    <t>Buňkový tlumič hluku s děr.pl. G 250x500x1000.1 (útlum od 63Hz - 7,11,16,29,41,34,26,17 dB)</t>
  </si>
  <si>
    <t>-17601603</t>
  </si>
  <si>
    <t>Pol__0108</t>
  </si>
  <si>
    <t>3.3</t>
  </si>
  <si>
    <t>-991898014</t>
  </si>
  <si>
    <t>Pol__0110</t>
  </si>
  <si>
    <t>218</t>
  </si>
  <si>
    <t>3.4</t>
  </si>
  <si>
    <t>Výústka do čtyřhranného potrubí NOVA-A-1-2-500x200-R1-UR</t>
  </si>
  <si>
    <t>-515942292</t>
  </si>
  <si>
    <t>Pol__0112</t>
  </si>
  <si>
    <t>222</t>
  </si>
  <si>
    <t>3.5</t>
  </si>
  <si>
    <t>1869284544</t>
  </si>
  <si>
    <t>Pol__0114</t>
  </si>
  <si>
    <t>226</t>
  </si>
  <si>
    <t>3.6</t>
  </si>
  <si>
    <t>786732194</t>
  </si>
  <si>
    <t>Pol__0116</t>
  </si>
  <si>
    <t>3.7</t>
  </si>
  <si>
    <t>-125983751</t>
  </si>
  <si>
    <t>Pol__0118</t>
  </si>
  <si>
    <t>234</t>
  </si>
  <si>
    <t>3.8</t>
  </si>
  <si>
    <t xml:space="preserve">Vířivý anemostat přívodní, čtvercový, horizont. připojení pr.200, se škrtící klapkou  500x24, včetně plenum boxu</t>
  </si>
  <si>
    <t>-265661810</t>
  </si>
  <si>
    <t>Pol__0120</t>
  </si>
  <si>
    <t>238</t>
  </si>
  <si>
    <t>3.9</t>
  </si>
  <si>
    <t>-203444731</t>
  </si>
  <si>
    <t>Pol__0122</t>
  </si>
  <si>
    <t>242</t>
  </si>
  <si>
    <t>3.10</t>
  </si>
  <si>
    <t>Ohebná Al hadice s tepelnou a hlukovou izolací pro průměr 200 mm</t>
  </si>
  <si>
    <t>1502827425</t>
  </si>
  <si>
    <t>Pol__0124</t>
  </si>
  <si>
    <t>246</t>
  </si>
  <si>
    <t>3.11</t>
  </si>
  <si>
    <t>Čtyřhranné potrubí z tepelně izolačních panelů z tvrzené polyuretanové pěny, z obou stran potažený hliníkovou folii. Na vnější straně s reliéfním</t>
  </si>
  <si>
    <t>-72911345</t>
  </si>
  <si>
    <t>Pol__0127</t>
  </si>
  <si>
    <t>250</t>
  </si>
  <si>
    <t>Pol__0128</t>
  </si>
  <si>
    <t>-1502991808</t>
  </si>
  <si>
    <t>Pol__0129</t>
  </si>
  <si>
    <t>254</t>
  </si>
  <si>
    <t>Pol__0130</t>
  </si>
  <si>
    <t>1960152963</t>
  </si>
  <si>
    <t>Pol__0131</t>
  </si>
  <si>
    <t>258</t>
  </si>
  <si>
    <t>3.12</t>
  </si>
  <si>
    <t>Kruhové ocelové potrubí sk. I, z pozinkovaného plechu, včetně tvarovek do průměru 200/10% tvarovek</t>
  </si>
  <si>
    <t>-1270930957</t>
  </si>
  <si>
    <t>Pol__0134</t>
  </si>
  <si>
    <t>262</t>
  </si>
  <si>
    <t>Pol__0135</t>
  </si>
  <si>
    <t>do průměru 160/40% tvarovek</t>
  </si>
  <si>
    <t>-806866430</t>
  </si>
  <si>
    <t>Pol__0136</t>
  </si>
  <si>
    <t>266</t>
  </si>
  <si>
    <t>Pol__0137</t>
  </si>
  <si>
    <t>do průměru 100/40% tvarovek</t>
  </si>
  <si>
    <t>-1391097623</t>
  </si>
  <si>
    <t>Pol__0138</t>
  </si>
  <si>
    <t>270</t>
  </si>
  <si>
    <t>3.13</t>
  </si>
  <si>
    <t>-1670543227</t>
  </si>
  <si>
    <t>Pol__0140</t>
  </si>
  <si>
    <t>274</t>
  </si>
  <si>
    <t>3.14</t>
  </si>
  <si>
    <t>-9663126</t>
  </si>
  <si>
    <t>Pol__0142</t>
  </si>
  <si>
    <t>278</t>
  </si>
  <si>
    <t>3.15</t>
  </si>
  <si>
    <t>280</t>
  </si>
  <si>
    <t>3.16</t>
  </si>
  <si>
    <t>Kompletní demontáž a likvidace stáv. vzt zařízení ve sprchách mužů (cca 18 bm potrubí do průměru 250 mm)</t>
  </si>
  <si>
    <t>282</t>
  </si>
  <si>
    <t>M24.9</t>
  </si>
  <si>
    <t>Větrání soc. a hyg. zařízení kuchyně</t>
  </si>
  <si>
    <t>4.1</t>
  </si>
  <si>
    <t>Diagonální ventilátor s kul.ložisky (např. RM 125 Ecowatt IP44) - pro otvor prům.125 mm, 380 m3/h při 0 Pa , 230V, 65W, 0,5A, hmotnost 4 kg, EC motor s tepelnou ochrannou proti přetížení, regulace otáček pomocí potenciometru umístěného ve svorkovnici</t>
  </si>
  <si>
    <t>-1317684879</t>
  </si>
  <si>
    <t>Pol__0146</t>
  </si>
  <si>
    <t>286</t>
  </si>
  <si>
    <t>4.2</t>
  </si>
  <si>
    <t>Kruhový tlumič hluku prům. 125 mm / l=900 mm, tl.iz. 50 mm (útlum od 125Hz - 2,12,22,25,27,21,8 dB)</t>
  </si>
  <si>
    <t>543569193</t>
  </si>
  <si>
    <t>Pol__0148</t>
  </si>
  <si>
    <t>290</t>
  </si>
  <si>
    <t>4.3</t>
  </si>
  <si>
    <t>Odvodní talířový ventil plast pr.100 mm</t>
  </si>
  <si>
    <t>-1790654445</t>
  </si>
  <si>
    <t>Pol__0150</t>
  </si>
  <si>
    <t>294</t>
  </si>
  <si>
    <t>4.4</t>
  </si>
  <si>
    <t>Odvodní talířový ventil plast pr.125 mm</t>
  </si>
  <si>
    <t>1620691846</t>
  </si>
  <si>
    <t>Pol__0152</t>
  </si>
  <si>
    <t>298</t>
  </si>
  <si>
    <t>4.5</t>
  </si>
  <si>
    <t>Žaluziová klapka PER 125W</t>
  </si>
  <si>
    <t>1129157452</t>
  </si>
  <si>
    <t>Pol__0154</t>
  </si>
  <si>
    <t>302</t>
  </si>
  <si>
    <t>Pol__0155</t>
  </si>
  <si>
    <t>Kruhové ocelové potrubí sk. I, z pozinkovaného plechu, včetně tvarovek do průměru 125/40% tvarovek</t>
  </si>
  <si>
    <t>2037021034</t>
  </si>
  <si>
    <t>Pol__0157</t>
  </si>
  <si>
    <t>306</t>
  </si>
  <si>
    <t>4.7</t>
  </si>
  <si>
    <t>Samolepící kaučuková izolace tl. 20 mm s Al folií</t>
  </si>
  <si>
    <t>-1144079506</t>
  </si>
  <si>
    <t>Pol__0159</t>
  </si>
  <si>
    <t>310</t>
  </si>
  <si>
    <t>4.8</t>
  </si>
  <si>
    <t>-763111623</t>
  </si>
  <si>
    <t>Pol__0161</t>
  </si>
  <si>
    <t>314</t>
  </si>
  <si>
    <t>M24. 2</t>
  </si>
  <si>
    <t>Přirážky</t>
  </si>
  <si>
    <t>Pol__0162</t>
  </si>
  <si>
    <t>Vyregulování vzduchotechnických zařízení, seřízení množství, vzduchu na koncových elementech a ventilátorech, komplexní vyzkoušení, měření hlukových</t>
  </si>
  <si>
    <t>Poznámka k položce:_x000d_
kontrolní kniha revizí chladiva, apod.</t>
  </si>
  <si>
    <t>Pol__0163</t>
  </si>
  <si>
    <t>Dopravné</t>
  </si>
  <si>
    <t>Pol__0164</t>
  </si>
  <si>
    <t>Zednické výpomoci</t>
  </si>
  <si>
    <t>Pol__0165</t>
  </si>
  <si>
    <t>Podíl přidružených výkonů</t>
  </si>
  <si>
    <t>Pol__0166</t>
  </si>
  <si>
    <t>Přesun hmot - potrubí</t>
  </si>
  <si>
    <t>Pol__0167</t>
  </si>
  <si>
    <t>Přesun hmot - ostatní</t>
  </si>
  <si>
    <t>SO 05 - elektrické rozvody silnoproudé</t>
  </si>
  <si>
    <t>1.2 - Dodávky</t>
  </si>
  <si>
    <t>3 - Svislé a kompletní konstrukce</t>
  </si>
  <si>
    <t>M21.3 - Svítidla</t>
  </si>
  <si>
    <t>M21.5 - HZS - elektromontáže</t>
  </si>
  <si>
    <t>M21.6 - Ostatní náklady</t>
  </si>
  <si>
    <t>Dodávky</t>
  </si>
  <si>
    <t>Pol__0001</t>
  </si>
  <si>
    <t>RMS1-rozváděč kompl. - viz výkres</t>
  </si>
  <si>
    <t>1985818545</t>
  </si>
  <si>
    <t>Pol__0002</t>
  </si>
  <si>
    <t>RMS2-rozváděč kompl. - viz výkres</t>
  </si>
  <si>
    <t>-447374115</t>
  </si>
  <si>
    <t>Rozváděč Gewis IP54 do zdiva s vypínačem 25A kompl. - viz výkres</t>
  </si>
  <si>
    <t>-2106275407</t>
  </si>
  <si>
    <t>CYKY 3ox1.5 mm2</t>
  </si>
  <si>
    <t>1855815950</t>
  </si>
  <si>
    <t>Pol__0005</t>
  </si>
  <si>
    <t>CYKY 3jx1.5 mm2</t>
  </si>
  <si>
    <t>-110982805</t>
  </si>
  <si>
    <t>CYKY 3jx2.5 mm2</t>
  </si>
  <si>
    <t>-1910575089</t>
  </si>
  <si>
    <t>CYKY 5jx1.5 mm2</t>
  </si>
  <si>
    <t>715902882</t>
  </si>
  <si>
    <t>CYKY 5jx2.5 mm2</t>
  </si>
  <si>
    <t>1501190368</t>
  </si>
  <si>
    <t>Pol__0009</t>
  </si>
  <si>
    <t>CYKY 5jx6 mm2</t>
  </si>
  <si>
    <t>448715493</t>
  </si>
  <si>
    <t>CYKY 5jx16 mm2</t>
  </si>
  <si>
    <t>-30357825</t>
  </si>
  <si>
    <t>Pol__0011</t>
  </si>
  <si>
    <t>CYKY 4j 3x35+25mm2</t>
  </si>
  <si>
    <t>1729423890</t>
  </si>
  <si>
    <t>AYKY 4j 3x185+95mm2</t>
  </si>
  <si>
    <t>414574466</t>
  </si>
  <si>
    <t>Pol__0013</t>
  </si>
  <si>
    <t>vodič Cu 4 mm2,žz</t>
  </si>
  <si>
    <t>1330955556</t>
  </si>
  <si>
    <t>vodič Cu 6 mm2,žz</t>
  </si>
  <si>
    <t>-1290002260</t>
  </si>
  <si>
    <t>Pol__0015</t>
  </si>
  <si>
    <t>spínač jednopólový, řazení 1, kompl.</t>
  </si>
  <si>
    <t>-1618726424</t>
  </si>
  <si>
    <t>spínač jednopólový, řazení 1,IP44, kompl.</t>
  </si>
  <si>
    <t>131160009</t>
  </si>
  <si>
    <t>spínač jednopólový, řazení 5, kompl.</t>
  </si>
  <si>
    <t>1271036625</t>
  </si>
  <si>
    <t>spínač jednopólový, řazení 6, kompl.</t>
  </si>
  <si>
    <t>-518054144</t>
  </si>
  <si>
    <t>Pol__0019</t>
  </si>
  <si>
    <t>tlačítkový ovládač 1/1, kompl.</t>
  </si>
  <si>
    <t>445248927</t>
  </si>
  <si>
    <t>tlačítkový ovládač 1/1v zasklené skříňce, kompl.</t>
  </si>
  <si>
    <t>880098647</t>
  </si>
  <si>
    <t xml:space="preserve">pohybové čidlo přítomnosti,  kompl.</t>
  </si>
  <si>
    <t>-2024862303</t>
  </si>
  <si>
    <t>zás.230V/16A, zapuštěná, kompl.</t>
  </si>
  <si>
    <t>322078158</t>
  </si>
  <si>
    <t>Pol__0023</t>
  </si>
  <si>
    <t>zás.230V/16A, zapuštěná, IP44, kompl.</t>
  </si>
  <si>
    <t>-1631209451</t>
  </si>
  <si>
    <t>3pólový jistič 80A</t>
  </si>
  <si>
    <t>-1979984348</t>
  </si>
  <si>
    <t>Pol__0025</t>
  </si>
  <si>
    <t>3pólový jistič 125A</t>
  </si>
  <si>
    <t>1921023499</t>
  </si>
  <si>
    <t>3pólový jistič 250A</t>
  </si>
  <si>
    <t>296260464</t>
  </si>
  <si>
    <t>Pol__0027</t>
  </si>
  <si>
    <t>pojistková patrona 250A</t>
  </si>
  <si>
    <t>215077438</t>
  </si>
  <si>
    <t>svorka Auro přístrojová</t>
  </si>
  <si>
    <t>-520849973</t>
  </si>
  <si>
    <t>Pol__0029</t>
  </si>
  <si>
    <t>KRABICE přístrojová</t>
  </si>
  <si>
    <t>-552570646</t>
  </si>
  <si>
    <t>KRABICE rozpojovací</t>
  </si>
  <si>
    <t>117603060</t>
  </si>
  <si>
    <t>Pol__0031</t>
  </si>
  <si>
    <t>KRABICE rozpojpvací IP44</t>
  </si>
  <si>
    <t>-1871133368</t>
  </si>
  <si>
    <t>TRUBKA ohebná d25</t>
  </si>
  <si>
    <t>-1856488831</t>
  </si>
  <si>
    <t>Pol__0033</t>
  </si>
  <si>
    <t>TRUBKA ohebná d32</t>
  </si>
  <si>
    <t>-1572802642</t>
  </si>
  <si>
    <t>lišta vkládací 18x13 kompl.</t>
  </si>
  <si>
    <t>-1954300291</t>
  </si>
  <si>
    <t>Pol__0035</t>
  </si>
  <si>
    <t>lišta vkládací 24x22 kompl.</t>
  </si>
  <si>
    <t>1095502693</t>
  </si>
  <si>
    <t>kabelový žlab drátěný 50/50</t>
  </si>
  <si>
    <t>-111269596</t>
  </si>
  <si>
    <t>Pol__0037</t>
  </si>
  <si>
    <t>kabelový žlab drátěný 100/50</t>
  </si>
  <si>
    <t>-1673897008</t>
  </si>
  <si>
    <t>kabelový žlab drátěný 250/50</t>
  </si>
  <si>
    <t>-1185769266</t>
  </si>
  <si>
    <t>Pol__0039</t>
  </si>
  <si>
    <t>kabelový žlab děrovaný 35/50</t>
  </si>
  <si>
    <t>-339687030</t>
  </si>
  <si>
    <t>kabelový žlab děrovaný 35/100</t>
  </si>
  <si>
    <t>165683373</t>
  </si>
  <si>
    <t>Pol__0041</t>
  </si>
  <si>
    <t>kabelový žlab děrovaný 35/150</t>
  </si>
  <si>
    <t>1296816314</t>
  </si>
  <si>
    <t>kabelový žlab děrovaný 35/200</t>
  </si>
  <si>
    <t>-1964934380</t>
  </si>
  <si>
    <t>Pol__0043</t>
  </si>
  <si>
    <t>kabelový žlab děrovaný 35/300</t>
  </si>
  <si>
    <t>-153960969</t>
  </si>
  <si>
    <t>požární ucpávka průchodu z haly</t>
  </si>
  <si>
    <t>-1591191478</t>
  </si>
  <si>
    <t>M21.3</t>
  </si>
  <si>
    <t>Svítidla</t>
  </si>
  <si>
    <t>A- viz tabultka</t>
  </si>
  <si>
    <t>-878260526</t>
  </si>
  <si>
    <t>B- viz tabulka</t>
  </si>
  <si>
    <t>-1168321662</t>
  </si>
  <si>
    <t>C- viz tabulka</t>
  </si>
  <si>
    <t>1212146</t>
  </si>
  <si>
    <t>D- viz tabulka</t>
  </si>
  <si>
    <t>-621993388</t>
  </si>
  <si>
    <t>Pol__0049</t>
  </si>
  <si>
    <t>E- viz tabulka</t>
  </si>
  <si>
    <t>-1207277653</t>
  </si>
  <si>
    <t>Pol__0050</t>
  </si>
  <si>
    <t>H- viz tabulka</t>
  </si>
  <si>
    <t>673612598</t>
  </si>
  <si>
    <t>J- viz tabulka</t>
  </si>
  <si>
    <t>1411413522</t>
  </si>
  <si>
    <t>Pol__0052</t>
  </si>
  <si>
    <t>K- viz tabulka</t>
  </si>
  <si>
    <t>-115286783</t>
  </si>
  <si>
    <t>N1- viz tabulka</t>
  </si>
  <si>
    <t>474593069</t>
  </si>
  <si>
    <t>N2- viz tabulka</t>
  </si>
  <si>
    <t>-1659742317</t>
  </si>
  <si>
    <t>Pol__0054.</t>
  </si>
  <si>
    <t>Podružný materiál</t>
  </si>
  <si>
    <t>545536458</t>
  </si>
  <si>
    <t>M21.5</t>
  </si>
  <si>
    <t>HZS - elektromontáže</t>
  </si>
  <si>
    <t>Vyhledaní stáv. rozvodů v upravované části</t>
  </si>
  <si>
    <t>hod</t>
  </si>
  <si>
    <t>-31987643</t>
  </si>
  <si>
    <t>Demontaz stáv. rozvodů v upravované části</t>
  </si>
  <si>
    <t>-30163231</t>
  </si>
  <si>
    <t>demontáž stáv. napojení RH1-rozváděče</t>
  </si>
  <si>
    <t>161905155</t>
  </si>
  <si>
    <t>demontáž stáv. rozváděčů 1.NP, 2.NP v upavované části</t>
  </si>
  <si>
    <t>740824245</t>
  </si>
  <si>
    <t>Pol__0059</t>
  </si>
  <si>
    <t>úpravy stáv. RH1-rozváděče - viz výkres</t>
  </si>
  <si>
    <t>483203114</t>
  </si>
  <si>
    <t>Pol__0060</t>
  </si>
  <si>
    <t>napojení RH1-rozváděče na nn v rozvodně</t>
  </si>
  <si>
    <t>-1153184725</t>
  </si>
  <si>
    <t>úpravy a napojení stá. R7-rozváděče</t>
  </si>
  <si>
    <t>-17476186</t>
  </si>
  <si>
    <t>Pol__0062</t>
  </si>
  <si>
    <t>likvidace odpadů</t>
  </si>
  <si>
    <t>194440681</t>
  </si>
  <si>
    <t>Revie nových el. rozvodů</t>
  </si>
  <si>
    <t>778682777</t>
  </si>
  <si>
    <t>Pol__0064</t>
  </si>
  <si>
    <t>Ochrana před bleskem</t>
  </si>
  <si>
    <t>367380049</t>
  </si>
  <si>
    <t>M21.6</t>
  </si>
  <si>
    <t>Ostatní náklady</t>
  </si>
  <si>
    <t xml:space="preserve">Doprava 3,6%  dodávka rozvaděč</t>
  </si>
  <si>
    <t>-1633315211</t>
  </si>
  <si>
    <t xml:space="preserve">Přesun 1%  dodávka  rozvaděč</t>
  </si>
  <si>
    <t>-1913943978</t>
  </si>
  <si>
    <t>PPV 6% z montáže: materiál + práce</t>
  </si>
  <si>
    <t>-1939458689</t>
  </si>
  <si>
    <t>SO 06 - elektrické rozvody slaboproudé</t>
  </si>
  <si>
    <t>1.1 - Dodávky</t>
  </si>
  <si>
    <t>1.1</t>
  </si>
  <si>
    <t>skříň Gewis-4M IP55 na stěnu pro VZT</t>
  </si>
  <si>
    <t>1063456190</t>
  </si>
  <si>
    <t>hodiny DC 57.4, zel. displej, napájení 230V, impols 1min.</t>
  </si>
  <si>
    <t>-1744108818</t>
  </si>
  <si>
    <t>hodiny DC 100.4, zel. displej, napájení 230V, impols 1min.</t>
  </si>
  <si>
    <t>648030311</t>
  </si>
  <si>
    <t>reproduktor na stěnu 3W 100V</t>
  </si>
  <si>
    <t>1929748719</t>
  </si>
  <si>
    <t>reproduktor do podhledu 3W 100V</t>
  </si>
  <si>
    <t>976738637</t>
  </si>
  <si>
    <t>PATCH panel 24P</t>
  </si>
  <si>
    <t>152338660</t>
  </si>
  <si>
    <t>1276595115</t>
  </si>
  <si>
    <t>1836377366</t>
  </si>
  <si>
    <t>kabel CYSY 2x0,75</t>
  </si>
  <si>
    <t>-1389168024</t>
  </si>
  <si>
    <t>kabel JYTY 3x1</t>
  </si>
  <si>
    <t>-1674155576</t>
  </si>
  <si>
    <t>kabel SYKFY 2x2x0,5</t>
  </si>
  <si>
    <t>-1727224137</t>
  </si>
  <si>
    <t>kabel SYKFY 5x2x0,5</t>
  </si>
  <si>
    <t>-702390042</t>
  </si>
  <si>
    <t>kabel UTP 4x2x0,5-cat 5</t>
  </si>
  <si>
    <t>1133746136</t>
  </si>
  <si>
    <t>TRUBKA OHEBNÁ D20</t>
  </si>
  <si>
    <t>-1684523767</t>
  </si>
  <si>
    <t>TRUBKA OHEBNÁ D25</t>
  </si>
  <si>
    <t>-458206269</t>
  </si>
  <si>
    <t>lišta vkládací 24x22</t>
  </si>
  <si>
    <t>-1362027517</t>
  </si>
  <si>
    <t>KRABICE ODBOČNÁ d68</t>
  </si>
  <si>
    <t>-989750750</t>
  </si>
  <si>
    <t>KRABICE ODBOČNÁ 125</t>
  </si>
  <si>
    <t>-1662453018</t>
  </si>
  <si>
    <t>KRABICE univerzální d68</t>
  </si>
  <si>
    <t>1775583098</t>
  </si>
  <si>
    <t>2050772247</t>
  </si>
  <si>
    <t>kabelový žlab děrovaný 35/75</t>
  </si>
  <si>
    <t>-364881254</t>
  </si>
  <si>
    <t>Vyhledani stáv. rozvodů v upravované částií</t>
  </si>
  <si>
    <t>-1154366783</t>
  </si>
  <si>
    <t>Demontaz stavajicih rozvodů v upravované části</t>
  </si>
  <si>
    <t>-334171777</t>
  </si>
  <si>
    <t>úprava a doplnění stáv. datového rozv.</t>
  </si>
  <si>
    <t>1435277350</t>
  </si>
  <si>
    <t>úprava stáv. ústředy MR</t>
  </si>
  <si>
    <t>-1463773555</t>
  </si>
  <si>
    <t>osazení GW 4M UTI-INV vč. zapojení</t>
  </si>
  <si>
    <t>-51983886</t>
  </si>
  <si>
    <t>úprava impulzů pro JČ</t>
  </si>
  <si>
    <t>-807326934</t>
  </si>
  <si>
    <t>napojení jednotek VZT</t>
  </si>
  <si>
    <t>1827950803</t>
  </si>
  <si>
    <t>seřízení a uvedení do provozu VZT</t>
  </si>
  <si>
    <t>-166050542</t>
  </si>
  <si>
    <t>zkušební provod</t>
  </si>
  <si>
    <t>-435876840</t>
  </si>
  <si>
    <t>likvidace odpadu</t>
  </si>
  <si>
    <t>1276796214</t>
  </si>
  <si>
    <t>-1362877581</t>
  </si>
  <si>
    <t>1827251982</t>
  </si>
  <si>
    <t>830000362</t>
  </si>
  <si>
    <t>SO 07 - ostatní a vedlejší náklady</t>
  </si>
  <si>
    <t>VRN - Vedlejší rozpočtové náklady</t>
  </si>
  <si>
    <t xml:space="preserve">    VRN3 - Zařízení staveniště</t>
  </si>
  <si>
    <t xml:space="preserve">    VRN9 - Ostatní náklady</t>
  </si>
  <si>
    <t>VRN</t>
  </si>
  <si>
    <t>Vedlejší rozpočtové náklady</t>
  </si>
  <si>
    <t>012002000r1</t>
  </si>
  <si>
    <t>Vytyčení inženýrských sítí</t>
  </si>
  <si>
    <t>1024</t>
  </si>
  <si>
    <t>-579064934</t>
  </si>
  <si>
    <t>VRN3</t>
  </si>
  <si>
    <t>Zařízení staveniště</t>
  </si>
  <si>
    <t>030001000</t>
  </si>
  <si>
    <t>Zařízení staveniště, provoz, odstranění</t>
  </si>
  <si>
    <t>1326041402</t>
  </si>
  <si>
    <t>Poznámka k položce:_x000d_
zřízení staveniště, zrušení staveniště, dočasné oplocení, zabezpečení výkopů atd</t>
  </si>
  <si>
    <t>VRN9</t>
  </si>
  <si>
    <t>013254000r1</t>
  </si>
  <si>
    <t>Dokumentace skutečného provedení stavby dle SOD</t>
  </si>
  <si>
    <t>-350988406</t>
  </si>
  <si>
    <t>050001000r2</t>
  </si>
  <si>
    <t>Odstavení, vypuštění, odvzdušnění vodovodní přípojky</t>
  </si>
  <si>
    <t>1855937891</t>
  </si>
  <si>
    <t>050001000r4</t>
  </si>
  <si>
    <t>Finanční náklady-Práce spojené s napojením na vodovod - pracovnící Žďas a.s- koordinace</t>
  </si>
  <si>
    <t>-251389178</t>
  </si>
  <si>
    <t>092103001r1</t>
  </si>
  <si>
    <t>zkouška těsnosti rozvodů vody a kanalizace,topná zkouška ÚT</t>
  </si>
  <si>
    <t>-921539616</t>
  </si>
  <si>
    <t>HZS2212</t>
  </si>
  <si>
    <t>Hodinová zúčtovací sazba instalatér odborný- vypuštění/napuštení systémů, odvzdušnění ( vody, út)</t>
  </si>
  <si>
    <t>512</t>
  </si>
  <si>
    <t>1866148514</t>
  </si>
  <si>
    <t>HZS2212r2</t>
  </si>
  <si>
    <t xml:space="preserve">HZS -  zaškolení zaměstnaců školy</t>
  </si>
  <si>
    <t>1217354434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</si>
</sst>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top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3/2023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VOŠ a SPŠ Žďár nad Sázavou - Rekonstrukce výdejny jídel Strojírenská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Žďár nad Sázavou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16. 1. 2023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Kraj Vysočina, Žižkova 1882/57, 586 01 Jihlava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Filip Marek, Beněnská 326/34, Žďár nad Sázavou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Filip Marek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ROUND(SUM(AG95:AG101),2)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ROUND(SUM(AS95:AS101),2)</f>
        <v>0</v>
      </c>
      <c r="AT94" s="113">
        <f>ROUND(SUM(AV94:AW94),2)</f>
        <v>0</v>
      </c>
      <c r="AU94" s="114">
        <f>ROUND(SUM(AU95:AU101),5)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ROUND(SUM(AZ95:AZ101),2)</f>
        <v>0</v>
      </c>
      <c r="BA94" s="113">
        <f>ROUND(SUM(BA95:BA101),2)</f>
        <v>0</v>
      </c>
      <c r="BB94" s="113">
        <f>ROUND(SUM(BB95:BB101),2)</f>
        <v>0</v>
      </c>
      <c r="BC94" s="113">
        <f>ROUND(SUM(BC95:BC101),2)</f>
        <v>0</v>
      </c>
      <c r="BD94" s="115">
        <f>ROUND(SUM(BD95:BD101),2)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Stavební úpravy'!J30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01 - Stavební úpravy'!P143</f>
        <v>0</v>
      </c>
      <c r="AV95" s="127">
        <f>'SO 01 - Stavební úpravy'!J33</f>
        <v>0</v>
      </c>
      <c r="AW95" s="127">
        <f>'SO 01 - Stavební úpravy'!J34</f>
        <v>0</v>
      </c>
      <c r="AX95" s="127">
        <f>'SO 01 - Stavební úpravy'!J35</f>
        <v>0</v>
      </c>
      <c r="AY95" s="127">
        <f>'SO 01 - Stavební úpravy'!J36</f>
        <v>0</v>
      </c>
      <c r="AZ95" s="127">
        <f>'SO 01 - Stavební úpravy'!F33</f>
        <v>0</v>
      </c>
      <c r="BA95" s="127">
        <f>'SO 01 - Stavební úpravy'!F34</f>
        <v>0</v>
      </c>
      <c r="BB95" s="127">
        <f>'SO 01 - Stavební úpravy'!F35</f>
        <v>0</v>
      </c>
      <c r="BC95" s="127">
        <f>'SO 01 - Stavební úpravy'!F36</f>
        <v>0</v>
      </c>
      <c r="BD95" s="129">
        <f>'SO 01 - Stavební úpravy'!F37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vodovod, kanalizace'!J30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 02 - vodovod, kanalizace'!P129</f>
        <v>0</v>
      </c>
      <c r="AV96" s="127">
        <f>'SO 02 - vodovod, kanalizace'!J33</f>
        <v>0</v>
      </c>
      <c r="AW96" s="127">
        <f>'SO 02 - vodovod, kanalizace'!J34</f>
        <v>0</v>
      </c>
      <c r="AX96" s="127">
        <f>'SO 02 - vodovod, kanalizace'!J35</f>
        <v>0</v>
      </c>
      <c r="AY96" s="127">
        <f>'SO 02 - vodovod, kanalizace'!J36</f>
        <v>0</v>
      </c>
      <c r="AZ96" s="127">
        <f>'SO 02 - vodovod, kanalizace'!F33</f>
        <v>0</v>
      </c>
      <c r="BA96" s="127">
        <f>'SO 02 - vodovod, kanalizace'!F34</f>
        <v>0</v>
      </c>
      <c r="BB96" s="127">
        <f>'SO 02 - vodovod, kanalizace'!F35</f>
        <v>0</v>
      </c>
      <c r="BC96" s="127">
        <f>'SO 02 - vodovod, kanalizace'!F36</f>
        <v>0</v>
      </c>
      <c r="BD96" s="129">
        <f>'SO 02 - vodovod, kanalizace'!F37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03 - ústřední vytápění'!J30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'SO 03 - ústřední vytápění'!P127</f>
        <v>0</v>
      </c>
      <c r="AV97" s="127">
        <f>'SO 03 - ústřední vytápění'!J33</f>
        <v>0</v>
      </c>
      <c r="AW97" s="127">
        <f>'SO 03 - ústřední vytápění'!J34</f>
        <v>0</v>
      </c>
      <c r="AX97" s="127">
        <f>'SO 03 - ústřední vytápění'!J35</f>
        <v>0</v>
      </c>
      <c r="AY97" s="127">
        <f>'SO 03 - ústřední vytápění'!J36</f>
        <v>0</v>
      </c>
      <c r="AZ97" s="127">
        <f>'SO 03 - ústřední vytápění'!F33</f>
        <v>0</v>
      </c>
      <c r="BA97" s="127">
        <f>'SO 03 - ústřední vytápění'!F34</f>
        <v>0</v>
      </c>
      <c r="BB97" s="127">
        <f>'SO 03 - ústřední vytápění'!F35</f>
        <v>0</v>
      </c>
      <c r="BC97" s="127">
        <f>'SO 03 - ústřední vytápění'!F36</f>
        <v>0</v>
      </c>
      <c r="BD97" s="129">
        <f>'SO 03 - ústřední vytápění'!F37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04 - vzduchotechnika'!J30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26">
        <v>0</v>
      </c>
      <c r="AT98" s="127">
        <f>ROUND(SUM(AV98:AW98),2)</f>
        <v>0</v>
      </c>
      <c r="AU98" s="128">
        <f>'SO 04 - vzduchotechnika'!P122</f>
        <v>0</v>
      </c>
      <c r="AV98" s="127">
        <f>'SO 04 - vzduchotechnika'!J33</f>
        <v>0</v>
      </c>
      <c r="AW98" s="127">
        <f>'SO 04 - vzduchotechnika'!J34</f>
        <v>0</v>
      </c>
      <c r="AX98" s="127">
        <f>'SO 04 - vzduchotechnika'!J35</f>
        <v>0</v>
      </c>
      <c r="AY98" s="127">
        <f>'SO 04 - vzduchotechnika'!J36</f>
        <v>0</v>
      </c>
      <c r="AZ98" s="127">
        <f>'SO 04 - vzduchotechnika'!F33</f>
        <v>0</v>
      </c>
      <c r="BA98" s="127">
        <f>'SO 04 - vzduchotechnika'!F34</f>
        <v>0</v>
      </c>
      <c r="BB98" s="127">
        <f>'SO 04 - vzduchotechnika'!F35</f>
        <v>0</v>
      </c>
      <c r="BC98" s="127">
        <f>'SO 04 - vzduchotechnika'!F36</f>
        <v>0</v>
      </c>
      <c r="BD98" s="129">
        <f>'SO 04 - vzduchotechnika'!F37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7" customFormat="1" ht="16.5" customHeight="1">
      <c r="A99" s="118" t="s">
        <v>80</v>
      </c>
      <c r="B99" s="119"/>
      <c r="C99" s="120"/>
      <c r="D99" s="121" t="s">
        <v>96</v>
      </c>
      <c r="E99" s="121"/>
      <c r="F99" s="121"/>
      <c r="G99" s="121"/>
      <c r="H99" s="121"/>
      <c r="I99" s="122"/>
      <c r="J99" s="121" t="s">
        <v>97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 05 - elektrické rozvod...'!J30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83</v>
      </c>
      <c r="AR99" s="125"/>
      <c r="AS99" s="126">
        <v>0</v>
      </c>
      <c r="AT99" s="127">
        <f>ROUND(SUM(AV99:AW99),2)</f>
        <v>0</v>
      </c>
      <c r="AU99" s="128">
        <f>'SO 05 - elektrické rozvod...'!P121</f>
        <v>0</v>
      </c>
      <c r="AV99" s="127">
        <f>'SO 05 - elektrické rozvod...'!J33</f>
        <v>0</v>
      </c>
      <c r="AW99" s="127">
        <f>'SO 05 - elektrické rozvod...'!J34</f>
        <v>0</v>
      </c>
      <c r="AX99" s="127">
        <f>'SO 05 - elektrické rozvod...'!J35</f>
        <v>0</v>
      </c>
      <c r="AY99" s="127">
        <f>'SO 05 - elektrické rozvod...'!J36</f>
        <v>0</v>
      </c>
      <c r="AZ99" s="127">
        <f>'SO 05 - elektrické rozvod...'!F33</f>
        <v>0</v>
      </c>
      <c r="BA99" s="127">
        <f>'SO 05 - elektrické rozvod...'!F34</f>
        <v>0</v>
      </c>
      <c r="BB99" s="127">
        <f>'SO 05 - elektrické rozvod...'!F35</f>
        <v>0</v>
      </c>
      <c r="BC99" s="127">
        <f>'SO 05 - elektrické rozvod...'!F36</f>
        <v>0</v>
      </c>
      <c r="BD99" s="129">
        <f>'SO 05 - elektrické rozvod...'!F37</f>
        <v>0</v>
      </c>
      <c r="BE99" s="7"/>
      <c r="BT99" s="130" t="s">
        <v>84</v>
      </c>
      <c r="BV99" s="130" t="s">
        <v>78</v>
      </c>
      <c r="BW99" s="130" t="s">
        <v>98</v>
      </c>
      <c r="BX99" s="130" t="s">
        <v>5</v>
      </c>
      <c r="CL99" s="130" t="s">
        <v>1</v>
      </c>
      <c r="CM99" s="130" t="s">
        <v>86</v>
      </c>
    </row>
    <row r="100" s="7" customFormat="1" ht="16.5" customHeight="1">
      <c r="A100" s="118" t="s">
        <v>80</v>
      </c>
      <c r="B100" s="119"/>
      <c r="C100" s="120"/>
      <c r="D100" s="121" t="s">
        <v>99</v>
      </c>
      <c r="E100" s="121"/>
      <c r="F100" s="121"/>
      <c r="G100" s="121"/>
      <c r="H100" s="121"/>
      <c r="I100" s="122"/>
      <c r="J100" s="121" t="s">
        <v>100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 06 - elektrické rozvod...'!J30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83</v>
      </c>
      <c r="AR100" s="125"/>
      <c r="AS100" s="126">
        <v>0</v>
      </c>
      <c r="AT100" s="127">
        <f>ROUND(SUM(AV100:AW100),2)</f>
        <v>0</v>
      </c>
      <c r="AU100" s="128">
        <f>'SO 06 - elektrické rozvod...'!P120</f>
        <v>0</v>
      </c>
      <c r="AV100" s="127">
        <f>'SO 06 - elektrické rozvod...'!J33</f>
        <v>0</v>
      </c>
      <c r="AW100" s="127">
        <f>'SO 06 - elektrické rozvod...'!J34</f>
        <v>0</v>
      </c>
      <c r="AX100" s="127">
        <f>'SO 06 - elektrické rozvod...'!J35</f>
        <v>0</v>
      </c>
      <c r="AY100" s="127">
        <f>'SO 06 - elektrické rozvod...'!J36</f>
        <v>0</v>
      </c>
      <c r="AZ100" s="127">
        <f>'SO 06 - elektrické rozvod...'!F33</f>
        <v>0</v>
      </c>
      <c r="BA100" s="127">
        <f>'SO 06 - elektrické rozvod...'!F34</f>
        <v>0</v>
      </c>
      <c r="BB100" s="127">
        <f>'SO 06 - elektrické rozvod...'!F35</f>
        <v>0</v>
      </c>
      <c r="BC100" s="127">
        <f>'SO 06 - elektrické rozvod...'!F36</f>
        <v>0</v>
      </c>
      <c r="BD100" s="129">
        <f>'SO 06 - elektrické rozvod...'!F37</f>
        <v>0</v>
      </c>
      <c r="BE100" s="7"/>
      <c r="BT100" s="130" t="s">
        <v>84</v>
      </c>
      <c r="BV100" s="130" t="s">
        <v>78</v>
      </c>
      <c r="BW100" s="130" t="s">
        <v>101</v>
      </c>
      <c r="BX100" s="130" t="s">
        <v>5</v>
      </c>
      <c r="CL100" s="130" t="s">
        <v>1</v>
      </c>
      <c r="CM100" s="130" t="s">
        <v>86</v>
      </c>
    </row>
    <row r="101" s="7" customFormat="1" ht="16.5" customHeight="1">
      <c r="A101" s="118" t="s">
        <v>80</v>
      </c>
      <c r="B101" s="119"/>
      <c r="C101" s="120"/>
      <c r="D101" s="121" t="s">
        <v>102</v>
      </c>
      <c r="E101" s="121"/>
      <c r="F101" s="121"/>
      <c r="G101" s="121"/>
      <c r="H101" s="121"/>
      <c r="I101" s="122"/>
      <c r="J101" s="121" t="s">
        <v>103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 07 - ostatní a vedlejš...'!J30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83</v>
      </c>
      <c r="AR101" s="125"/>
      <c r="AS101" s="131">
        <v>0</v>
      </c>
      <c r="AT101" s="132">
        <f>ROUND(SUM(AV101:AW101),2)</f>
        <v>0</v>
      </c>
      <c r="AU101" s="133">
        <f>'SO 07 - ostatní a vedlejš...'!P119</f>
        <v>0</v>
      </c>
      <c r="AV101" s="132">
        <f>'SO 07 - ostatní a vedlejš...'!J33</f>
        <v>0</v>
      </c>
      <c r="AW101" s="132">
        <f>'SO 07 - ostatní a vedlejš...'!J34</f>
        <v>0</v>
      </c>
      <c r="AX101" s="132">
        <f>'SO 07 - ostatní a vedlejš...'!J35</f>
        <v>0</v>
      </c>
      <c r="AY101" s="132">
        <f>'SO 07 - ostatní a vedlejš...'!J36</f>
        <v>0</v>
      </c>
      <c r="AZ101" s="132">
        <f>'SO 07 - ostatní a vedlejš...'!F33</f>
        <v>0</v>
      </c>
      <c r="BA101" s="132">
        <f>'SO 07 - ostatní a vedlejš...'!F34</f>
        <v>0</v>
      </c>
      <c r="BB101" s="132">
        <f>'SO 07 - ostatní a vedlejš...'!F35</f>
        <v>0</v>
      </c>
      <c r="BC101" s="132">
        <f>'SO 07 - ostatní a vedlejš...'!F36</f>
        <v>0</v>
      </c>
      <c r="BD101" s="134">
        <f>'SO 07 - ostatní a vedlejš...'!F37</f>
        <v>0</v>
      </c>
      <c r="BE101" s="7"/>
      <c r="BT101" s="130" t="s">
        <v>84</v>
      </c>
      <c r="BV101" s="130" t="s">
        <v>78</v>
      </c>
      <c r="BW101" s="130" t="s">
        <v>104</v>
      </c>
      <c r="BX101" s="130" t="s">
        <v>5</v>
      </c>
      <c r="CL101" s="130" t="s">
        <v>1</v>
      </c>
      <c r="CM101" s="130" t="s">
        <v>86</v>
      </c>
    </row>
    <row r="102" s="2" customFormat="1" ht="30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sheetProtection sheet="1" formatColumns="0" formatRows="0" objects="1" scenarios="1" spinCount="100000" saltValue="0FRfl8PX9RLECS8lF7owZfDuhG5tDGCD+8hqBWSqVM1fgBE6JmqBVFQW1bGaJt7QXjiCP7nzBFcriSmdrrHT1g==" hashValue="sr0cqGXY88fVVVC0hzN3HJIwBcAQyEgmAAKJ1WaZ2AQMl3NF1sOVtaMtsnPeaVGEbZBkkQBnsGoDD1xk/OLNdw==" algorithmName="SHA-512" password="E7DD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úpravy'!C2" display="/"/>
    <hyperlink ref="A96" location="'SO 02 - vodovod, kanalizace'!C2" display="/"/>
    <hyperlink ref="A97" location="'SO 03 - ústřední vytápění'!C2" display="/"/>
    <hyperlink ref="A98" location="'SO 04 - vzduchotechnika'!C2" display="/"/>
    <hyperlink ref="A99" location="'SO 05 - elektrické rozvod...'!C2" display="/"/>
    <hyperlink ref="A100" location="'SO 06 - elektrické rozvod...'!C2" display="/"/>
    <hyperlink ref="A101" location="'SO 07 - ostatní a vedlej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VOŠ a SPŠ Žďár nad Sázavou - Rekonstrukce výdejny jídel Strojírenská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ROUND(J143,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ROUND((SUM(BE143:BE952)),  2)</f>
        <v>0</v>
      </c>
      <c r="G33" s="37"/>
      <c r="H33" s="37"/>
      <c r="I33" s="154">
        <v>0.20999999999999999</v>
      </c>
      <c r="J33" s="153">
        <f>ROUND(((SUM(BE143:BE952))*I33),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ROUND((SUM(BF143:BF952)),  2)</f>
        <v>0</v>
      </c>
      <c r="G34" s="37"/>
      <c r="H34" s="37"/>
      <c r="I34" s="154">
        <v>0.14999999999999999</v>
      </c>
      <c r="J34" s="153">
        <f>ROUND(((SUM(BF143:BF952))*I34),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ROUND((SUM(BG143:BG952)),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ROUND((SUM(BH143:BH952)),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ROUND((SUM(BI143:BI952)),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VOŠ a SPŠ Žďár nad Sázavou - Rekonstrukce výdejny jídel Strojírenská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Stavební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16. 1. 2023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Beněnská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J143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J144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114</v>
      </c>
      <c r="E98" s="181"/>
      <c r="F98" s="181"/>
      <c r="G98" s="181"/>
      <c r="H98" s="181"/>
      <c r="I98" s="181"/>
      <c r="J98" s="182">
        <f>J155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115</v>
      </c>
      <c r="E99" s="181"/>
      <c r="F99" s="181"/>
      <c r="G99" s="181"/>
      <c r="H99" s="181"/>
      <c r="I99" s="181"/>
      <c r="J99" s="182">
        <f>J160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116</v>
      </c>
      <c r="E100" s="181"/>
      <c r="F100" s="181"/>
      <c r="G100" s="181"/>
      <c r="H100" s="181"/>
      <c r="I100" s="181"/>
      <c r="J100" s="182">
        <f>J189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117</v>
      </c>
      <c r="E101" s="181"/>
      <c r="F101" s="181"/>
      <c r="G101" s="181"/>
      <c r="H101" s="181"/>
      <c r="I101" s="181"/>
      <c r="J101" s="182">
        <f>J272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118</v>
      </c>
      <c r="E102" s="181"/>
      <c r="F102" s="181"/>
      <c r="G102" s="181"/>
      <c r="H102" s="181"/>
      <c r="I102" s="181"/>
      <c r="J102" s="182">
        <f>J299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119</v>
      </c>
      <c r="E103" s="181"/>
      <c r="F103" s="181"/>
      <c r="G103" s="181"/>
      <c r="H103" s="181"/>
      <c r="I103" s="181"/>
      <c r="J103" s="182">
        <f>J316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8"/>
      <c r="C104" s="179"/>
      <c r="D104" s="180" t="s">
        <v>120</v>
      </c>
      <c r="E104" s="181"/>
      <c r="F104" s="181"/>
      <c r="G104" s="181"/>
      <c r="H104" s="181"/>
      <c r="I104" s="181"/>
      <c r="J104" s="182">
        <f>J415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8"/>
      <c r="C105" s="179"/>
      <c r="D105" s="180" t="s">
        <v>121</v>
      </c>
      <c r="E105" s="181"/>
      <c r="F105" s="181"/>
      <c r="G105" s="181"/>
      <c r="H105" s="181"/>
      <c r="I105" s="181"/>
      <c r="J105" s="182">
        <f>J427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8"/>
      <c r="C106" s="179"/>
      <c r="D106" s="180" t="s">
        <v>122</v>
      </c>
      <c r="E106" s="181"/>
      <c r="F106" s="181"/>
      <c r="G106" s="181"/>
      <c r="H106" s="181"/>
      <c r="I106" s="181"/>
      <c r="J106" s="182">
        <f>J453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8"/>
      <c r="C107" s="179"/>
      <c r="D107" s="180" t="s">
        <v>123</v>
      </c>
      <c r="E107" s="181"/>
      <c r="F107" s="181"/>
      <c r="G107" s="181"/>
      <c r="H107" s="181"/>
      <c r="I107" s="181"/>
      <c r="J107" s="182">
        <f>J466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8"/>
      <c r="C108" s="179"/>
      <c r="D108" s="180" t="s">
        <v>124</v>
      </c>
      <c r="E108" s="181"/>
      <c r="F108" s="181"/>
      <c r="G108" s="181"/>
      <c r="H108" s="181"/>
      <c r="I108" s="181"/>
      <c r="J108" s="182">
        <f>J473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8"/>
      <c r="C109" s="179"/>
      <c r="D109" s="180" t="s">
        <v>125</v>
      </c>
      <c r="E109" s="181"/>
      <c r="F109" s="181"/>
      <c r="G109" s="181"/>
      <c r="H109" s="181"/>
      <c r="I109" s="181"/>
      <c r="J109" s="182">
        <f>J486</f>
        <v>0</v>
      </c>
      <c r="K109" s="179"/>
      <c r="L109" s="18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8"/>
      <c r="C110" s="179"/>
      <c r="D110" s="180" t="s">
        <v>126</v>
      </c>
      <c r="E110" s="181"/>
      <c r="F110" s="181"/>
      <c r="G110" s="181"/>
      <c r="H110" s="181"/>
      <c r="I110" s="181"/>
      <c r="J110" s="182">
        <f>J502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8"/>
      <c r="C111" s="179"/>
      <c r="D111" s="180" t="s">
        <v>127</v>
      </c>
      <c r="E111" s="181"/>
      <c r="F111" s="181"/>
      <c r="G111" s="181"/>
      <c r="H111" s="181"/>
      <c r="I111" s="181"/>
      <c r="J111" s="182">
        <f>J573</f>
        <v>0</v>
      </c>
      <c r="K111" s="179"/>
      <c r="L111" s="18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8"/>
      <c r="C112" s="179"/>
      <c r="D112" s="180" t="s">
        <v>128</v>
      </c>
      <c r="E112" s="181"/>
      <c r="F112" s="181"/>
      <c r="G112" s="181"/>
      <c r="H112" s="181"/>
      <c r="I112" s="181"/>
      <c r="J112" s="182">
        <f>J623</f>
        <v>0</v>
      </c>
      <c r="K112" s="179"/>
      <c r="L112" s="18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8"/>
      <c r="C113" s="179"/>
      <c r="D113" s="180" t="s">
        <v>129</v>
      </c>
      <c r="E113" s="181"/>
      <c r="F113" s="181"/>
      <c r="G113" s="181"/>
      <c r="H113" s="181"/>
      <c r="I113" s="181"/>
      <c r="J113" s="182">
        <f>J625</f>
        <v>0</v>
      </c>
      <c r="K113" s="179"/>
      <c r="L113" s="18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8"/>
      <c r="C114" s="179"/>
      <c r="D114" s="180" t="s">
        <v>130</v>
      </c>
      <c r="E114" s="181"/>
      <c r="F114" s="181"/>
      <c r="G114" s="181"/>
      <c r="H114" s="181"/>
      <c r="I114" s="181"/>
      <c r="J114" s="182">
        <f>J633</f>
        <v>0</v>
      </c>
      <c r="K114" s="179"/>
      <c r="L114" s="183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8"/>
      <c r="C115" s="179"/>
      <c r="D115" s="180" t="s">
        <v>131</v>
      </c>
      <c r="E115" s="181"/>
      <c r="F115" s="181"/>
      <c r="G115" s="181"/>
      <c r="H115" s="181"/>
      <c r="I115" s="181"/>
      <c r="J115" s="182">
        <f>J666</f>
        <v>0</v>
      </c>
      <c r="K115" s="179"/>
      <c r="L115" s="18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78"/>
      <c r="C116" s="179"/>
      <c r="D116" s="180" t="s">
        <v>132</v>
      </c>
      <c r="E116" s="181"/>
      <c r="F116" s="181"/>
      <c r="G116" s="181"/>
      <c r="H116" s="181"/>
      <c r="I116" s="181"/>
      <c r="J116" s="182">
        <f>J678</f>
        <v>0</v>
      </c>
      <c r="K116" s="179"/>
      <c r="L116" s="183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78"/>
      <c r="C117" s="179"/>
      <c r="D117" s="180" t="s">
        <v>133</v>
      </c>
      <c r="E117" s="181"/>
      <c r="F117" s="181"/>
      <c r="G117" s="181"/>
      <c r="H117" s="181"/>
      <c r="I117" s="181"/>
      <c r="J117" s="182">
        <f>J717</f>
        <v>0</v>
      </c>
      <c r="K117" s="179"/>
      <c r="L117" s="183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78"/>
      <c r="C118" s="179"/>
      <c r="D118" s="180" t="s">
        <v>134</v>
      </c>
      <c r="E118" s="181"/>
      <c r="F118" s="181"/>
      <c r="G118" s="181"/>
      <c r="H118" s="181"/>
      <c r="I118" s="181"/>
      <c r="J118" s="182">
        <f>J758</f>
        <v>0</v>
      </c>
      <c r="K118" s="179"/>
      <c r="L118" s="183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178"/>
      <c r="C119" s="179"/>
      <c r="D119" s="180" t="s">
        <v>135</v>
      </c>
      <c r="E119" s="181"/>
      <c r="F119" s="181"/>
      <c r="G119" s="181"/>
      <c r="H119" s="181"/>
      <c r="I119" s="181"/>
      <c r="J119" s="182">
        <f>J826</f>
        <v>0</v>
      </c>
      <c r="K119" s="179"/>
      <c r="L119" s="183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78"/>
      <c r="C120" s="179"/>
      <c r="D120" s="180" t="s">
        <v>136</v>
      </c>
      <c r="E120" s="181"/>
      <c r="F120" s="181"/>
      <c r="G120" s="181"/>
      <c r="H120" s="181"/>
      <c r="I120" s="181"/>
      <c r="J120" s="182">
        <f>J834</f>
        <v>0</v>
      </c>
      <c r="K120" s="179"/>
      <c r="L120" s="183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9" customFormat="1" ht="24.96" customHeight="1">
      <c r="A121" s="9"/>
      <c r="B121" s="178"/>
      <c r="C121" s="179"/>
      <c r="D121" s="180" t="s">
        <v>137</v>
      </c>
      <c r="E121" s="181"/>
      <c r="F121" s="181"/>
      <c r="G121" s="181"/>
      <c r="H121" s="181"/>
      <c r="I121" s="181"/>
      <c r="J121" s="182">
        <f>J840</f>
        <v>0</v>
      </c>
      <c r="K121" s="179"/>
      <c r="L121" s="183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9" customFormat="1" ht="24.96" customHeight="1">
      <c r="A122" s="9"/>
      <c r="B122" s="178"/>
      <c r="C122" s="179"/>
      <c r="D122" s="180" t="s">
        <v>138</v>
      </c>
      <c r="E122" s="181"/>
      <c r="F122" s="181"/>
      <c r="G122" s="181"/>
      <c r="H122" s="181"/>
      <c r="I122" s="181"/>
      <c r="J122" s="182">
        <f>J910</f>
        <v>0</v>
      </c>
      <c r="K122" s="179"/>
      <c r="L122" s="183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9" customFormat="1" ht="24.96" customHeight="1">
      <c r="A123" s="9"/>
      <c r="B123" s="178"/>
      <c r="C123" s="179"/>
      <c r="D123" s="180" t="s">
        <v>139</v>
      </c>
      <c r="E123" s="181"/>
      <c r="F123" s="181"/>
      <c r="G123" s="181"/>
      <c r="H123" s="181"/>
      <c r="I123" s="181"/>
      <c r="J123" s="182">
        <f>J947</f>
        <v>0</v>
      </c>
      <c r="K123" s="179"/>
      <c r="L123" s="183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9" s="2" customFormat="1" ht="6.96" customHeight="1">
      <c r="A129" s="37"/>
      <c r="B129" s="67"/>
      <c r="C129" s="68"/>
      <c r="D129" s="68"/>
      <c r="E129" s="68"/>
      <c r="F129" s="68"/>
      <c r="G129" s="68"/>
      <c r="H129" s="68"/>
      <c r="I129" s="68"/>
      <c r="J129" s="68"/>
      <c r="K129" s="68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24.96" customHeight="1">
      <c r="A130" s="37"/>
      <c r="B130" s="38"/>
      <c r="C130" s="22" t="s">
        <v>140</v>
      </c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16</v>
      </c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26.25" customHeight="1">
      <c r="A133" s="37"/>
      <c r="B133" s="38"/>
      <c r="C133" s="39"/>
      <c r="D133" s="39"/>
      <c r="E133" s="173" t="str">
        <f>E7</f>
        <v>VOŠ a SPŠ Žďár nad Sázavou - Rekonstrukce výdejny jídel Strojírenská</v>
      </c>
      <c r="F133" s="31"/>
      <c r="G133" s="31"/>
      <c r="H133" s="31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106</v>
      </c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6.5" customHeight="1">
      <c r="A135" s="37"/>
      <c r="B135" s="38"/>
      <c r="C135" s="39"/>
      <c r="D135" s="39"/>
      <c r="E135" s="75" t="str">
        <f>E9</f>
        <v>SO 01 - Stavební úpravy</v>
      </c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2" customHeight="1">
      <c r="A137" s="37"/>
      <c r="B137" s="38"/>
      <c r="C137" s="31" t="s">
        <v>20</v>
      </c>
      <c r="D137" s="39"/>
      <c r="E137" s="39"/>
      <c r="F137" s="26" t="str">
        <f>F12</f>
        <v>Žďár nad Sázavou</v>
      </c>
      <c r="G137" s="39"/>
      <c r="H137" s="39"/>
      <c r="I137" s="31" t="s">
        <v>22</v>
      </c>
      <c r="J137" s="78" t="str">
        <f>IF(J12="","",J12)</f>
        <v>16. 1. 2023</v>
      </c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40.05" customHeight="1">
      <c r="A139" s="37"/>
      <c r="B139" s="38"/>
      <c r="C139" s="31" t="s">
        <v>24</v>
      </c>
      <c r="D139" s="39"/>
      <c r="E139" s="39"/>
      <c r="F139" s="26" t="str">
        <f>E15</f>
        <v>Kraj Vysočina, Žižkova 1882/57, 586 01 Jihlava</v>
      </c>
      <c r="G139" s="39"/>
      <c r="H139" s="39"/>
      <c r="I139" s="31" t="s">
        <v>30</v>
      </c>
      <c r="J139" s="35" t="str">
        <f>E21</f>
        <v>Filip Marek, Beněnská 326/34, Žďár nad Sázavou</v>
      </c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5.15" customHeight="1">
      <c r="A140" s="37"/>
      <c r="B140" s="38"/>
      <c r="C140" s="31" t="s">
        <v>28</v>
      </c>
      <c r="D140" s="39"/>
      <c r="E140" s="39"/>
      <c r="F140" s="26" t="str">
        <f>IF(E18="","",E18)</f>
        <v>Vyplň údaj</v>
      </c>
      <c r="G140" s="39"/>
      <c r="H140" s="39"/>
      <c r="I140" s="31" t="s">
        <v>33</v>
      </c>
      <c r="J140" s="35" t="str">
        <f>E24</f>
        <v>Filip Marek</v>
      </c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0.32" customHeight="1">
      <c r="A141" s="37"/>
      <c r="B141" s="38"/>
      <c r="C141" s="39"/>
      <c r="D141" s="39"/>
      <c r="E141" s="39"/>
      <c r="F141" s="39"/>
      <c r="G141" s="39"/>
      <c r="H141" s="39"/>
      <c r="I141" s="39"/>
      <c r="J141" s="39"/>
      <c r="K141" s="39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10" customFormat="1" ht="29.28" customHeight="1">
      <c r="A142" s="184"/>
      <c r="B142" s="185"/>
      <c r="C142" s="186" t="s">
        <v>141</v>
      </c>
      <c r="D142" s="187" t="s">
        <v>61</v>
      </c>
      <c r="E142" s="187" t="s">
        <v>57</v>
      </c>
      <c r="F142" s="187" t="s">
        <v>58</v>
      </c>
      <c r="G142" s="187" t="s">
        <v>142</v>
      </c>
      <c r="H142" s="187" t="s">
        <v>143</v>
      </c>
      <c r="I142" s="187" t="s">
        <v>144</v>
      </c>
      <c r="J142" s="188" t="s">
        <v>110</v>
      </c>
      <c r="K142" s="189" t="s">
        <v>145</v>
      </c>
      <c r="L142" s="190"/>
      <c r="M142" s="99" t="s">
        <v>1</v>
      </c>
      <c r="N142" s="100" t="s">
        <v>40</v>
      </c>
      <c r="O142" s="100" t="s">
        <v>146</v>
      </c>
      <c r="P142" s="100" t="s">
        <v>147</v>
      </c>
      <c r="Q142" s="100" t="s">
        <v>148</v>
      </c>
      <c r="R142" s="100" t="s">
        <v>149</v>
      </c>
      <c r="S142" s="100" t="s">
        <v>150</v>
      </c>
      <c r="T142" s="101" t="s">
        <v>151</v>
      </c>
      <c r="U142" s="184"/>
      <c r="V142" s="184"/>
      <c r="W142" s="184"/>
      <c r="X142" s="184"/>
      <c r="Y142" s="184"/>
      <c r="Z142" s="184"/>
      <c r="AA142" s="184"/>
      <c r="AB142" s="184"/>
      <c r="AC142" s="184"/>
      <c r="AD142" s="184"/>
      <c r="AE142" s="184"/>
    </row>
    <row r="143" s="2" customFormat="1" ht="22.8" customHeight="1">
      <c r="A143" s="37"/>
      <c r="B143" s="38"/>
      <c r="C143" s="106" t="s">
        <v>152</v>
      </c>
      <c r="D143" s="39"/>
      <c r="E143" s="39"/>
      <c r="F143" s="39"/>
      <c r="G143" s="39"/>
      <c r="H143" s="39"/>
      <c r="I143" s="39"/>
      <c r="J143" s="191">
        <f>BK143</f>
        <v>0</v>
      </c>
      <c r="K143" s="39"/>
      <c r="L143" s="43"/>
      <c r="M143" s="102"/>
      <c r="N143" s="192"/>
      <c r="O143" s="103"/>
      <c r="P143" s="193">
        <f>P144+P155+P160+P189+P272+P299+P316+P415+P427+P453+P466+P473+P486+P502+P573+P623+P625+P633+P666+P678+P717+P758+P826+P834+P840+P910+P947</f>
        <v>0</v>
      </c>
      <c r="Q143" s="103"/>
      <c r="R143" s="193">
        <f>R144+R155+R160+R189+R272+R299+R316+R415+R427+R453+R466+R473+R486+R502+R573+R623+R625+R633+R666+R678+R717+R758+R826+R834+R840+R910+R947</f>
        <v>0</v>
      </c>
      <c r="S143" s="103"/>
      <c r="T143" s="194">
        <f>T144+T155+T160+T189+T272+T299+T316+T415+T427+T453+T466+T473+T486+T502+T573+T623+T625+T633+T666+T678+T717+T758+T826+T834+T840+T910+T947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75</v>
      </c>
      <c r="AU143" s="16" t="s">
        <v>112</v>
      </c>
      <c r="BK143" s="195">
        <f>BK144+BK155+BK160+BK189+BK272+BK299+BK316+BK415+BK427+BK453+BK466+BK473+BK486+BK502+BK573+BK623+BK625+BK633+BK666+BK678+BK717+BK758+BK826+BK834+BK840+BK910+BK947</f>
        <v>0</v>
      </c>
    </row>
    <row r="144" s="11" customFormat="1" ht="25.92" customHeight="1">
      <c r="A144" s="11"/>
      <c r="B144" s="196"/>
      <c r="C144" s="197"/>
      <c r="D144" s="198" t="s">
        <v>75</v>
      </c>
      <c r="E144" s="199" t="s">
        <v>153</v>
      </c>
      <c r="F144" s="199" t="s">
        <v>154</v>
      </c>
      <c r="G144" s="197"/>
      <c r="H144" s="197"/>
      <c r="I144" s="200"/>
      <c r="J144" s="201">
        <f>BK144</f>
        <v>0</v>
      </c>
      <c r="K144" s="197"/>
      <c r="L144" s="202"/>
      <c r="M144" s="203"/>
      <c r="N144" s="204"/>
      <c r="O144" s="204"/>
      <c r="P144" s="205">
        <f>SUM(P145:P154)</f>
        <v>0</v>
      </c>
      <c r="Q144" s="204"/>
      <c r="R144" s="205">
        <f>SUM(R145:R154)</f>
        <v>0</v>
      </c>
      <c r="S144" s="204"/>
      <c r="T144" s="206">
        <f>SUM(T145:T154)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7" t="s">
        <v>84</v>
      </c>
      <c r="AT144" s="208" t="s">
        <v>75</v>
      </c>
      <c r="AU144" s="208" t="s">
        <v>76</v>
      </c>
      <c r="AY144" s="207" t="s">
        <v>155</v>
      </c>
      <c r="BK144" s="209">
        <f>SUM(BK145:BK154)</f>
        <v>0</v>
      </c>
    </row>
    <row r="145" s="2" customFormat="1" ht="16.5" customHeight="1">
      <c r="A145" s="37"/>
      <c r="B145" s="38"/>
      <c r="C145" s="210" t="s">
        <v>84</v>
      </c>
      <c r="D145" s="210" t="s">
        <v>156</v>
      </c>
      <c r="E145" s="211" t="s">
        <v>157</v>
      </c>
      <c r="F145" s="212" t="s">
        <v>158</v>
      </c>
      <c r="G145" s="213" t="s">
        <v>159</v>
      </c>
      <c r="H145" s="214">
        <v>33.600000000000001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41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160</v>
      </c>
      <c r="AT145" s="222" t="s">
        <v>156</v>
      </c>
      <c r="AU145" s="222" t="s">
        <v>84</v>
      </c>
      <c r="AY145" s="16" t="s">
        <v>155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84</v>
      </c>
      <c r="BK145" s="223">
        <f>ROUND(I145*H145,2)</f>
        <v>0</v>
      </c>
      <c r="BL145" s="16" t="s">
        <v>160</v>
      </c>
      <c r="BM145" s="222" t="s">
        <v>161</v>
      </c>
    </row>
    <row r="146" s="12" customFormat="1">
      <c r="A146" s="12"/>
      <c r="B146" s="224"/>
      <c r="C146" s="225"/>
      <c r="D146" s="226" t="s">
        <v>162</v>
      </c>
      <c r="E146" s="227" t="s">
        <v>1</v>
      </c>
      <c r="F146" s="228" t="s">
        <v>163</v>
      </c>
      <c r="G146" s="225"/>
      <c r="H146" s="229">
        <v>33.600000000000001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162</v>
      </c>
      <c r="AU146" s="235" t="s">
        <v>84</v>
      </c>
      <c r="AV146" s="12" t="s">
        <v>86</v>
      </c>
      <c r="AW146" s="12" t="s">
        <v>32</v>
      </c>
      <c r="AX146" s="12" t="s">
        <v>76</v>
      </c>
      <c r="AY146" s="235" t="s">
        <v>155</v>
      </c>
    </row>
    <row r="147" s="13" customFormat="1">
      <c r="A147" s="13"/>
      <c r="B147" s="236"/>
      <c r="C147" s="237"/>
      <c r="D147" s="226" t="s">
        <v>162</v>
      </c>
      <c r="E147" s="238" t="s">
        <v>1</v>
      </c>
      <c r="F147" s="239" t="s">
        <v>164</v>
      </c>
      <c r="G147" s="237"/>
      <c r="H147" s="240">
        <v>33.600000000000001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162</v>
      </c>
      <c r="AU147" s="246" t="s">
        <v>84</v>
      </c>
      <c r="AV147" s="13" t="s">
        <v>160</v>
      </c>
      <c r="AW147" s="13" t="s">
        <v>32</v>
      </c>
      <c r="AX147" s="13" t="s">
        <v>84</v>
      </c>
      <c r="AY147" s="246" t="s">
        <v>155</v>
      </c>
    </row>
    <row r="148" s="2" customFormat="1" ht="21.75" customHeight="1">
      <c r="A148" s="37"/>
      <c r="B148" s="38"/>
      <c r="C148" s="210" t="s">
        <v>86</v>
      </c>
      <c r="D148" s="210" t="s">
        <v>156</v>
      </c>
      <c r="E148" s="211" t="s">
        <v>165</v>
      </c>
      <c r="F148" s="212" t="s">
        <v>166</v>
      </c>
      <c r="G148" s="213" t="s">
        <v>159</v>
      </c>
      <c r="H148" s="214">
        <v>3.2000000000000002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41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160</v>
      </c>
      <c r="AT148" s="222" t="s">
        <v>156</v>
      </c>
      <c r="AU148" s="222" t="s">
        <v>84</v>
      </c>
      <c r="AY148" s="16" t="s">
        <v>155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84</v>
      </c>
      <c r="BK148" s="223">
        <f>ROUND(I148*H148,2)</f>
        <v>0</v>
      </c>
      <c r="BL148" s="16" t="s">
        <v>160</v>
      </c>
      <c r="BM148" s="222" t="s">
        <v>167</v>
      </c>
    </row>
    <row r="149" s="12" customFormat="1">
      <c r="A149" s="12"/>
      <c r="B149" s="224"/>
      <c r="C149" s="225"/>
      <c r="D149" s="226" t="s">
        <v>162</v>
      </c>
      <c r="E149" s="227" t="s">
        <v>1</v>
      </c>
      <c r="F149" s="228" t="s">
        <v>168</v>
      </c>
      <c r="G149" s="225"/>
      <c r="H149" s="229">
        <v>3.2000000000000002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5" t="s">
        <v>162</v>
      </c>
      <c r="AU149" s="235" t="s">
        <v>84</v>
      </c>
      <c r="AV149" s="12" t="s">
        <v>86</v>
      </c>
      <c r="AW149" s="12" t="s">
        <v>32</v>
      </c>
      <c r="AX149" s="12" t="s">
        <v>76</v>
      </c>
      <c r="AY149" s="235" t="s">
        <v>155</v>
      </c>
    </row>
    <row r="150" s="13" customFormat="1">
      <c r="A150" s="13"/>
      <c r="B150" s="236"/>
      <c r="C150" s="237"/>
      <c r="D150" s="226" t="s">
        <v>162</v>
      </c>
      <c r="E150" s="238" t="s">
        <v>1</v>
      </c>
      <c r="F150" s="239" t="s">
        <v>164</v>
      </c>
      <c r="G150" s="237"/>
      <c r="H150" s="240">
        <v>3.2000000000000002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162</v>
      </c>
      <c r="AU150" s="246" t="s">
        <v>84</v>
      </c>
      <c r="AV150" s="13" t="s">
        <v>160</v>
      </c>
      <c r="AW150" s="13" t="s">
        <v>32</v>
      </c>
      <c r="AX150" s="13" t="s">
        <v>84</v>
      </c>
      <c r="AY150" s="246" t="s">
        <v>155</v>
      </c>
    </row>
    <row r="151" s="2" customFormat="1" ht="21.75" customHeight="1">
      <c r="A151" s="37"/>
      <c r="B151" s="38"/>
      <c r="C151" s="210" t="s">
        <v>169</v>
      </c>
      <c r="D151" s="210" t="s">
        <v>156</v>
      </c>
      <c r="E151" s="211" t="s">
        <v>170</v>
      </c>
      <c r="F151" s="212" t="s">
        <v>171</v>
      </c>
      <c r="G151" s="213" t="s">
        <v>159</v>
      </c>
      <c r="H151" s="214">
        <v>33.600000000000001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41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160</v>
      </c>
      <c r="AT151" s="222" t="s">
        <v>156</v>
      </c>
      <c r="AU151" s="222" t="s">
        <v>84</v>
      </c>
      <c r="AY151" s="16" t="s">
        <v>155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84</v>
      </c>
      <c r="BK151" s="223">
        <f>ROUND(I151*H151,2)</f>
        <v>0</v>
      </c>
      <c r="BL151" s="16" t="s">
        <v>160</v>
      </c>
      <c r="BM151" s="222" t="s">
        <v>172</v>
      </c>
    </row>
    <row r="152" s="12" customFormat="1">
      <c r="A152" s="12"/>
      <c r="B152" s="224"/>
      <c r="C152" s="225"/>
      <c r="D152" s="226" t="s">
        <v>162</v>
      </c>
      <c r="E152" s="227" t="s">
        <v>1</v>
      </c>
      <c r="F152" s="228" t="s">
        <v>163</v>
      </c>
      <c r="G152" s="225"/>
      <c r="H152" s="229">
        <v>33.600000000000001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5" t="s">
        <v>162</v>
      </c>
      <c r="AU152" s="235" t="s">
        <v>84</v>
      </c>
      <c r="AV152" s="12" t="s">
        <v>86</v>
      </c>
      <c r="AW152" s="12" t="s">
        <v>32</v>
      </c>
      <c r="AX152" s="12" t="s">
        <v>76</v>
      </c>
      <c r="AY152" s="235" t="s">
        <v>155</v>
      </c>
    </row>
    <row r="153" s="13" customFormat="1">
      <c r="A153" s="13"/>
      <c r="B153" s="236"/>
      <c r="C153" s="237"/>
      <c r="D153" s="226" t="s">
        <v>162</v>
      </c>
      <c r="E153" s="238" t="s">
        <v>1</v>
      </c>
      <c r="F153" s="239" t="s">
        <v>164</v>
      </c>
      <c r="G153" s="237"/>
      <c r="H153" s="240">
        <v>33.600000000000001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162</v>
      </c>
      <c r="AU153" s="246" t="s">
        <v>84</v>
      </c>
      <c r="AV153" s="13" t="s">
        <v>160</v>
      </c>
      <c r="AW153" s="13" t="s">
        <v>32</v>
      </c>
      <c r="AX153" s="13" t="s">
        <v>84</v>
      </c>
      <c r="AY153" s="246" t="s">
        <v>155</v>
      </c>
    </row>
    <row r="154" s="2" customFormat="1" ht="16.5" customHeight="1">
      <c r="A154" s="37"/>
      <c r="B154" s="38"/>
      <c r="C154" s="210" t="s">
        <v>160</v>
      </c>
      <c r="D154" s="210" t="s">
        <v>156</v>
      </c>
      <c r="E154" s="211" t="s">
        <v>173</v>
      </c>
      <c r="F154" s="212" t="s">
        <v>174</v>
      </c>
      <c r="G154" s="213" t="s">
        <v>175</v>
      </c>
      <c r="H154" s="214">
        <v>8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41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160</v>
      </c>
      <c r="AT154" s="222" t="s">
        <v>156</v>
      </c>
      <c r="AU154" s="222" t="s">
        <v>84</v>
      </c>
      <c r="AY154" s="16" t="s">
        <v>155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84</v>
      </c>
      <c r="BK154" s="223">
        <f>ROUND(I154*H154,2)</f>
        <v>0</v>
      </c>
      <c r="BL154" s="16" t="s">
        <v>160</v>
      </c>
      <c r="BM154" s="222" t="s">
        <v>176</v>
      </c>
    </row>
    <row r="155" s="11" customFormat="1" ht="25.92" customHeight="1">
      <c r="A155" s="11"/>
      <c r="B155" s="196"/>
      <c r="C155" s="197"/>
      <c r="D155" s="198" t="s">
        <v>75</v>
      </c>
      <c r="E155" s="199" t="s">
        <v>7</v>
      </c>
      <c r="F155" s="199" t="s">
        <v>177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SUM(P156:P159)</f>
        <v>0</v>
      </c>
      <c r="Q155" s="204"/>
      <c r="R155" s="205">
        <f>SUM(R156:R159)</f>
        <v>0</v>
      </c>
      <c r="S155" s="204"/>
      <c r="T155" s="206">
        <f>SUM(T156:T159)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7" t="s">
        <v>84</v>
      </c>
      <c r="AT155" s="208" t="s">
        <v>75</v>
      </c>
      <c r="AU155" s="208" t="s">
        <v>76</v>
      </c>
      <c r="AY155" s="207" t="s">
        <v>155</v>
      </c>
      <c r="BK155" s="209">
        <f>SUM(BK156:BK159)</f>
        <v>0</v>
      </c>
    </row>
    <row r="156" s="2" customFormat="1" ht="21.75" customHeight="1">
      <c r="A156" s="37"/>
      <c r="B156" s="38"/>
      <c r="C156" s="210" t="s">
        <v>178</v>
      </c>
      <c r="D156" s="210" t="s">
        <v>156</v>
      </c>
      <c r="E156" s="211" t="s">
        <v>179</v>
      </c>
      <c r="F156" s="212" t="s">
        <v>180</v>
      </c>
      <c r="G156" s="213" t="s">
        <v>159</v>
      </c>
      <c r="H156" s="214">
        <v>39.780000000000001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41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160</v>
      </c>
      <c r="AT156" s="222" t="s">
        <v>156</v>
      </c>
      <c r="AU156" s="222" t="s">
        <v>84</v>
      </c>
      <c r="AY156" s="16" t="s">
        <v>155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84</v>
      </c>
      <c r="BK156" s="223">
        <f>ROUND(I156*H156,2)</f>
        <v>0</v>
      </c>
      <c r="BL156" s="16" t="s">
        <v>160</v>
      </c>
      <c r="BM156" s="222" t="s">
        <v>181</v>
      </c>
    </row>
    <row r="157" s="12" customFormat="1">
      <c r="A157" s="12"/>
      <c r="B157" s="224"/>
      <c r="C157" s="225"/>
      <c r="D157" s="226" t="s">
        <v>162</v>
      </c>
      <c r="E157" s="227" t="s">
        <v>1</v>
      </c>
      <c r="F157" s="228" t="s">
        <v>182</v>
      </c>
      <c r="G157" s="225"/>
      <c r="H157" s="229">
        <v>34.979999999999997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5" t="s">
        <v>162</v>
      </c>
      <c r="AU157" s="235" t="s">
        <v>84</v>
      </c>
      <c r="AV157" s="12" t="s">
        <v>86</v>
      </c>
      <c r="AW157" s="12" t="s">
        <v>32</v>
      </c>
      <c r="AX157" s="12" t="s">
        <v>76</v>
      </c>
      <c r="AY157" s="235" t="s">
        <v>155</v>
      </c>
    </row>
    <row r="158" s="12" customFormat="1">
      <c r="A158" s="12"/>
      <c r="B158" s="224"/>
      <c r="C158" s="225"/>
      <c r="D158" s="226" t="s">
        <v>162</v>
      </c>
      <c r="E158" s="227" t="s">
        <v>1</v>
      </c>
      <c r="F158" s="228" t="s">
        <v>183</v>
      </c>
      <c r="G158" s="225"/>
      <c r="H158" s="229">
        <v>4.7999999999999998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5" t="s">
        <v>162</v>
      </c>
      <c r="AU158" s="235" t="s">
        <v>84</v>
      </c>
      <c r="AV158" s="12" t="s">
        <v>86</v>
      </c>
      <c r="AW158" s="12" t="s">
        <v>32</v>
      </c>
      <c r="AX158" s="12" t="s">
        <v>76</v>
      </c>
      <c r="AY158" s="235" t="s">
        <v>155</v>
      </c>
    </row>
    <row r="159" s="13" customFormat="1">
      <c r="A159" s="13"/>
      <c r="B159" s="236"/>
      <c r="C159" s="237"/>
      <c r="D159" s="226" t="s">
        <v>162</v>
      </c>
      <c r="E159" s="238" t="s">
        <v>1</v>
      </c>
      <c r="F159" s="239" t="s">
        <v>164</v>
      </c>
      <c r="G159" s="237"/>
      <c r="H159" s="240">
        <v>39.780000000000001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162</v>
      </c>
      <c r="AU159" s="246" t="s">
        <v>84</v>
      </c>
      <c r="AV159" s="13" t="s">
        <v>160</v>
      </c>
      <c r="AW159" s="13" t="s">
        <v>32</v>
      </c>
      <c r="AX159" s="13" t="s">
        <v>84</v>
      </c>
      <c r="AY159" s="246" t="s">
        <v>155</v>
      </c>
    </row>
    <row r="160" s="11" customFormat="1" ht="25.92" customHeight="1">
      <c r="A160" s="11"/>
      <c r="B160" s="196"/>
      <c r="C160" s="197"/>
      <c r="D160" s="198" t="s">
        <v>75</v>
      </c>
      <c r="E160" s="199" t="s">
        <v>184</v>
      </c>
      <c r="F160" s="199" t="s">
        <v>185</v>
      </c>
      <c r="G160" s="197"/>
      <c r="H160" s="197"/>
      <c r="I160" s="200"/>
      <c r="J160" s="201">
        <f>BK160</f>
        <v>0</v>
      </c>
      <c r="K160" s="197"/>
      <c r="L160" s="202"/>
      <c r="M160" s="203"/>
      <c r="N160" s="204"/>
      <c r="O160" s="204"/>
      <c r="P160" s="205">
        <f>SUM(P161:P188)</f>
        <v>0</v>
      </c>
      <c r="Q160" s="204"/>
      <c r="R160" s="205">
        <f>SUM(R161:R188)</f>
        <v>0</v>
      </c>
      <c r="S160" s="204"/>
      <c r="T160" s="206">
        <f>SUM(T161:T188)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7" t="s">
        <v>84</v>
      </c>
      <c r="AT160" s="208" t="s">
        <v>75</v>
      </c>
      <c r="AU160" s="208" t="s">
        <v>76</v>
      </c>
      <c r="AY160" s="207" t="s">
        <v>155</v>
      </c>
      <c r="BK160" s="209">
        <f>SUM(BK161:BK188)</f>
        <v>0</v>
      </c>
    </row>
    <row r="161" s="2" customFormat="1" ht="21.75" customHeight="1">
      <c r="A161" s="37"/>
      <c r="B161" s="38"/>
      <c r="C161" s="210" t="s">
        <v>186</v>
      </c>
      <c r="D161" s="210" t="s">
        <v>156</v>
      </c>
      <c r="E161" s="211" t="s">
        <v>187</v>
      </c>
      <c r="F161" s="212" t="s">
        <v>188</v>
      </c>
      <c r="G161" s="213" t="s">
        <v>189</v>
      </c>
      <c r="H161" s="214">
        <v>16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41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160</v>
      </c>
      <c r="AT161" s="222" t="s">
        <v>156</v>
      </c>
      <c r="AU161" s="222" t="s">
        <v>84</v>
      </c>
      <c r="AY161" s="16" t="s">
        <v>155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84</v>
      </c>
      <c r="BK161" s="223">
        <f>ROUND(I161*H161,2)</f>
        <v>0</v>
      </c>
      <c r="BL161" s="16" t="s">
        <v>160</v>
      </c>
      <c r="BM161" s="222" t="s">
        <v>190</v>
      </c>
    </row>
    <row r="162" s="12" customFormat="1">
      <c r="A162" s="12"/>
      <c r="B162" s="224"/>
      <c r="C162" s="225"/>
      <c r="D162" s="226" t="s">
        <v>162</v>
      </c>
      <c r="E162" s="227" t="s">
        <v>1</v>
      </c>
      <c r="F162" s="228" t="s">
        <v>191</v>
      </c>
      <c r="G162" s="225"/>
      <c r="H162" s="229">
        <v>16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5" t="s">
        <v>162</v>
      </c>
      <c r="AU162" s="235" t="s">
        <v>84</v>
      </c>
      <c r="AV162" s="12" t="s">
        <v>86</v>
      </c>
      <c r="AW162" s="12" t="s">
        <v>32</v>
      </c>
      <c r="AX162" s="12" t="s">
        <v>76</v>
      </c>
      <c r="AY162" s="235" t="s">
        <v>155</v>
      </c>
    </row>
    <row r="163" s="13" customFormat="1">
      <c r="A163" s="13"/>
      <c r="B163" s="236"/>
      <c r="C163" s="237"/>
      <c r="D163" s="226" t="s">
        <v>162</v>
      </c>
      <c r="E163" s="238" t="s">
        <v>1</v>
      </c>
      <c r="F163" s="239" t="s">
        <v>164</v>
      </c>
      <c r="G163" s="237"/>
      <c r="H163" s="240">
        <v>16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162</v>
      </c>
      <c r="AU163" s="246" t="s">
        <v>84</v>
      </c>
      <c r="AV163" s="13" t="s">
        <v>160</v>
      </c>
      <c r="AW163" s="13" t="s">
        <v>32</v>
      </c>
      <c r="AX163" s="13" t="s">
        <v>84</v>
      </c>
      <c r="AY163" s="246" t="s">
        <v>155</v>
      </c>
    </row>
    <row r="164" s="2" customFormat="1" ht="21.75" customHeight="1">
      <c r="A164" s="37"/>
      <c r="B164" s="38"/>
      <c r="C164" s="210" t="s">
        <v>192</v>
      </c>
      <c r="D164" s="210" t="s">
        <v>156</v>
      </c>
      <c r="E164" s="211" t="s">
        <v>193</v>
      </c>
      <c r="F164" s="212" t="s">
        <v>194</v>
      </c>
      <c r="G164" s="213" t="s">
        <v>189</v>
      </c>
      <c r="H164" s="214">
        <v>2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41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160</v>
      </c>
      <c r="AT164" s="222" t="s">
        <v>156</v>
      </c>
      <c r="AU164" s="222" t="s">
        <v>84</v>
      </c>
      <c r="AY164" s="16" t="s">
        <v>155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84</v>
      </c>
      <c r="BK164" s="223">
        <f>ROUND(I164*H164,2)</f>
        <v>0</v>
      </c>
      <c r="BL164" s="16" t="s">
        <v>160</v>
      </c>
      <c r="BM164" s="222" t="s">
        <v>195</v>
      </c>
    </row>
    <row r="165" s="12" customFormat="1">
      <c r="A165" s="12"/>
      <c r="B165" s="224"/>
      <c r="C165" s="225"/>
      <c r="D165" s="226" t="s">
        <v>162</v>
      </c>
      <c r="E165" s="227" t="s">
        <v>1</v>
      </c>
      <c r="F165" s="228" t="s">
        <v>196</v>
      </c>
      <c r="G165" s="225"/>
      <c r="H165" s="229">
        <v>2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5" t="s">
        <v>162</v>
      </c>
      <c r="AU165" s="235" t="s">
        <v>84</v>
      </c>
      <c r="AV165" s="12" t="s">
        <v>86</v>
      </c>
      <c r="AW165" s="12" t="s">
        <v>32</v>
      </c>
      <c r="AX165" s="12" t="s">
        <v>76</v>
      </c>
      <c r="AY165" s="235" t="s">
        <v>155</v>
      </c>
    </row>
    <row r="166" s="13" customFormat="1">
      <c r="A166" s="13"/>
      <c r="B166" s="236"/>
      <c r="C166" s="237"/>
      <c r="D166" s="226" t="s">
        <v>162</v>
      </c>
      <c r="E166" s="238" t="s">
        <v>1</v>
      </c>
      <c r="F166" s="239" t="s">
        <v>164</v>
      </c>
      <c r="G166" s="237"/>
      <c r="H166" s="240">
        <v>2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162</v>
      </c>
      <c r="AU166" s="246" t="s">
        <v>84</v>
      </c>
      <c r="AV166" s="13" t="s">
        <v>160</v>
      </c>
      <c r="AW166" s="13" t="s">
        <v>32</v>
      </c>
      <c r="AX166" s="13" t="s">
        <v>84</v>
      </c>
      <c r="AY166" s="246" t="s">
        <v>155</v>
      </c>
    </row>
    <row r="167" s="2" customFormat="1" ht="21.75" customHeight="1">
      <c r="A167" s="37"/>
      <c r="B167" s="38"/>
      <c r="C167" s="210" t="s">
        <v>197</v>
      </c>
      <c r="D167" s="210" t="s">
        <v>156</v>
      </c>
      <c r="E167" s="211" t="s">
        <v>198</v>
      </c>
      <c r="F167" s="212" t="s">
        <v>199</v>
      </c>
      <c r="G167" s="213" t="s">
        <v>200</v>
      </c>
      <c r="H167" s="214">
        <v>1.383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41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160</v>
      </c>
      <c r="AT167" s="222" t="s">
        <v>156</v>
      </c>
      <c r="AU167" s="222" t="s">
        <v>84</v>
      </c>
      <c r="AY167" s="16" t="s">
        <v>155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84</v>
      </c>
      <c r="BK167" s="223">
        <f>ROUND(I167*H167,2)</f>
        <v>0</v>
      </c>
      <c r="BL167" s="16" t="s">
        <v>160</v>
      </c>
      <c r="BM167" s="222" t="s">
        <v>201</v>
      </c>
    </row>
    <row r="168" s="12" customFormat="1">
      <c r="A168" s="12"/>
      <c r="B168" s="224"/>
      <c r="C168" s="225"/>
      <c r="D168" s="226" t="s">
        <v>162</v>
      </c>
      <c r="E168" s="227" t="s">
        <v>1</v>
      </c>
      <c r="F168" s="228" t="s">
        <v>202</v>
      </c>
      <c r="G168" s="225"/>
      <c r="H168" s="229">
        <v>0.216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5" t="s">
        <v>162</v>
      </c>
      <c r="AU168" s="235" t="s">
        <v>84</v>
      </c>
      <c r="AV168" s="12" t="s">
        <v>86</v>
      </c>
      <c r="AW168" s="12" t="s">
        <v>32</v>
      </c>
      <c r="AX168" s="12" t="s">
        <v>76</v>
      </c>
      <c r="AY168" s="235" t="s">
        <v>155</v>
      </c>
    </row>
    <row r="169" s="12" customFormat="1">
      <c r="A169" s="12"/>
      <c r="B169" s="224"/>
      <c r="C169" s="225"/>
      <c r="D169" s="226" t="s">
        <v>162</v>
      </c>
      <c r="E169" s="227" t="s">
        <v>1</v>
      </c>
      <c r="F169" s="228" t="s">
        <v>202</v>
      </c>
      <c r="G169" s="225"/>
      <c r="H169" s="229">
        <v>0.216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5" t="s">
        <v>162</v>
      </c>
      <c r="AU169" s="235" t="s">
        <v>84</v>
      </c>
      <c r="AV169" s="12" t="s">
        <v>86</v>
      </c>
      <c r="AW169" s="12" t="s">
        <v>32</v>
      </c>
      <c r="AX169" s="12" t="s">
        <v>76</v>
      </c>
      <c r="AY169" s="235" t="s">
        <v>155</v>
      </c>
    </row>
    <row r="170" s="12" customFormat="1">
      <c r="A170" s="12"/>
      <c r="B170" s="224"/>
      <c r="C170" s="225"/>
      <c r="D170" s="226" t="s">
        <v>162</v>
      </c>
      <c r="E170" s="227" t="s">
        <v>1</v>
      </c>
      <c r="F170" s="228" t="s">
        <v>202</v>
      </c>
      <c r="G170" s="225"/>
      <c r="H170" s="229">
        <v>0.216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5" t="s">
        <v>162</v>
      </c>
      <c r="AU170" s="235" t="s">
        <v>84</v>
      </c>
      <c r="AV170" s="12" t="s">
        <v>86</v>
      </c>
      <c r="AW170" s="12" t="s">
        <v>32</v>
      </c>
      <c r="AX170" s="12" t="s">
        <v>76</v>
      </c>
      <c r="AY170" s="235" t="s">
        <v>155</v>
      </c>
    </row>
    <row r="171" s="12" customFormat="1">
      <c r="A171" s="12"/>
      <c r="B171" s="224"/>
      <c r="C171" s="225"/>
      <c r="D171" s="226" t="s">
        <v>162</v>
      </c>
      <c r="E171" s="227" t="s">
        <v>1</v>
      </c>
      <c r="F171" s="228" t="s">
        <v>202</v>
      </c>
      <c r="G171" s="225"/>
      <c r="H171" s="229">
        <v>0.216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5" t="s">
        <v>162</v>
      </c>
      <c r="AU171" s="235" t="s">
        <v>84</v>
      </c>
      <c r="AV171" s="12" t="s">
        <v>86</v>
      </c>
      <c r="AW171" s="12" t="s">
        <v>32</v>
      </c>
      <c r="AX171" s="12" t="s">
        <v>76</v>
      </c>
      <c r="AY171" s="235" t="s">
        <v>155</v>
      </c>
    </row>
    <row r="172" s="12" customFormat="1">
      <c r="A172" s="12"/>
      <c r="B172" s="224"/>
      <c r="C172" s="225"/>
      <c r="D172" s="226" t="s">
        <v>162</v>
      </c>
      <c r="E172" s="227" t="s">
        <v>1</v>
      </c>
      <c r="F172" s="228" t="s">
        <v>203</v>
      </c>
      <c r="G172" s="225"/>
      <c r="H172" s="229">
        <v>0.23999999999999999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5" t="s">
        <v>162</v>
      </c>
      <c r="AU172" s="235" t="s">
        <v>84</v>
      </c>
      <c r="AV172" s="12" t="s">
        <v>86</v>
      </c>
      <c r="AW172" s="12" t="s">
        <v>32</v>
      </c>
      <c r="AX172" s="12" t="s">
        <v>76</v>
      </c>
      <c r="AY172" s="235" t="s">
        <v>155</v>
      </c>
    </row>
    <row r="173" s="12" customFormat="1">
      <c r="A173" s="12"/>
      <c r="B173" s="224"/>
      <c r="C173" s="225"/>
      <c r="D173" s="226" t="s">
        <v>162</v>
      </c>
      <c r="E173" s="227" t="s">
        <v>1</v>
      </c>
      <c r="F173" s="228" t="s">
        <v>204</v>
      </c>
      <c r="G173" s="225"/>
      <c r="H173" s="229">
        <v>0.27900000000000003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5" t="s">
        <v>162</v>
      </c>
      <c r="AU173" s="235" t="s">
        <v>84</v>
      </c>
      <c r="AV173" s="12" t="s">
        <v>86</v>
      </c>
      <c r="AW173" s="12" t="s">
        <v>32</v>
      </c>
      <c r="AX173" s="12" t="s">
        <v>76</v>
      </c>
      <c r="AY173" s="235" t="s">
        <v>155</v>
      </c>
    </row>
    <row r="174" s="13" customFormat="1">
      <c r="A174" s="13"/>
      <c r="B174" s="236"/>
      <c r="C174" s="237"/>
      <c r="D174" s="226" t="s">
        <v>162</v>
      </c>
      <c r="E174" s="238" t="s">
        <v>1</v>
      </c>
      <c r="F174" s="239" t="s">
        <v>164</v>
      </c>
      <c r="G174" s="237"/>
      <c r="H174" s="240">
        <v>1.383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162</v>
      </c>
      <c r="AU174" s="246" t="s">
        <v>84</v>
      </c>
      <c r="AV174" s="13" t="s">
        <v>160</v>
      </c>
      <c r="AW174" s="13" t="s">
        <v>32</v>
      </c>
      <c r="AX174" s="13" t="s">
        <v>84</v>
      </c>
      <c r="AY174" s="246" t="s">
        <v>155</v>
      </c>
    </row>
    <row r="175" s="2" customFormat="1" ht="21.75" customHeight="1">
      <c r="A175" s="37"/>
      <c r="B175" s="38"/>
      <c r="C175" s="210" t="s">
        <v>205</v>
      </c>
      <c r="D175" s="210" t="s">
        <v>156</v>
      </c>
      <c r="E175" s="211" t="s">
        <v>206</v>
      </c>
      <c r="F175" s="212" t="s">
        <v>207</v>
      </c>
      <c r="G175" s="213" t="s">
        <v>200</v>
      </c>
      <c r="H175" s="214">
        <v>0.80800000000000005</v>
      </c>
      <c r="I175" s="215"/>
      <c r="J175" s="216">
        <f>ROUND(I175*H175,2)</f>
        <v>0</v>
      </c>
      <c r="K175" s="217"/>
      <c r="L175" s="43"/>
      <c r="M175" s="218" t="s">
        <v>1</v>
      </c>
      <c r="N175" s="219" t="s">
        <v>41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160</v>
      </c>
      <c r="AT175" s="222" t="s">
        <v>156</v>
      </c>
      <c r="AU175" s="222" t="s">
        <v>84</v>
      </c>
      <c r="AY175" s="16" t="s">
        <v>155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84</v>
      </c>
      <c r="BK175" s="223">
        <f>ROUND(I175*H175,2)</f>
        <v>0</v>
      </c>
      <c r="BL175" s="16" t="s">
        <v>160</v>
      </c>
      <c r="BM175" s="222" t="s">
        <v>208</v>
      </c>
    </row>
    <row r="176" s="12" customFormat="1">
      <c r="A176" s="12"/>
      <c r="B176" s="224"/>
      <c r="C176" s="225"/>
      <c r="D176" s="226" t="s">
        <v>162</v>
      </c>
      <c r="E176" s="227" t="s">
        <v>1</v>
      </c>
      <c r="F176" s="228" t="s">
        <v>209</v>
      </c>
      <c r="G176" s="225"/>
      <c r="H176" s="229">
        <v>0.80800000000000005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5" t="s">
        <v>162</v>
      </c>
      <c r="AU176" s="235" t="s">
        <v>84</v>
      </c>
      <c r="AV176" s="12" t="s">
        <v>86</v>
      </c>
      <c r="AW176" s="12" t="s">
        <v>32</v>
      </c>
      <c r="AX176" s="12" t="s">
        <v>76</v>
      </c>
      <c r="AY176" s="235" t="s">
        <v>155</v>
      </c>
    </row>
    <row r="177" s="13" customFormat="1">
      <c r="A177" s="13"/>
      <c r="B177" s="236"/>
      <c r="C177" s="237"/>
      <c r="D177" s="226" t="s">
        <v>162</v>
      </c>
      <c r="E177" s="238" t="s">
        <v>1</v>
      </c>
      <c r="F177" s="239" t="s">
        <v>164</v>
      </c>
      <c r="G177" s="237"/>
      <c r="H177" s="240">
        <v>0.80800000000000005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162</v>
      </c>
      <c r="AU177" s="246" t="s">
        <v>84</v>
      </c>
      <c r="AV177" s="13" t="s">
        <v>160</v>
      </c>
      <c r="AW177" s="13" t="s">
        <v>32</v>
      </c>
      <c r="AX177" s="13" t="s">
        <v>84</v>
      </c>
      <c r="AY177" s="246" t="s">
        <v>155</v>
      </c>
    </row>
    <row r="178" s="2" customFormat="1" ht="16.5" customHeight="1">
      <c r="A178" s="37"/>
      <c r="B178" s="38"/>
      <c r="C178" s="210" t="s">
        <v>210</v>
      </c>
      <c r="D178" s="210" t="s">
        <v>156</v>
      </c>
      <c r="E178" s="211" t="s">
        <v>211</v>
      </c>
      <c r="F178" s="212" t="s">
        <v>212</v>
      </c>
      <c r="G178" s="213" t="s">
        <v>159</v>
      </c>
      <c r="H178" s="214">
        <v>10.800000000000001</v>
      </c>
      <c r="I178" s="215"/>
      <c r="J178" s="216">
        <f>ROUND(I178*H178,2)</f>
        <v>0</v>
      </c>
      <c r="K178" s="217"/>
      <c r="L178" s="43"/>
      <c r="M178" s="218" t="s">
        <v>1</v>
      </c>
      <c r="N178" s="219" t="s">
        <v>41</v>
      </c>
      <c r="O178" s="90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160</v>
      </c>
      <c r="AT178" s="222" t="s">
        <v>156</v>
      </c>
      <c r="AU178" s="222" t="s">
        <v>84</v>
      </c>
      <c r="AY178" s="16" t="s">
        <v>155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84</v>
      </c>
      <c r="BK178" s="223">
        <f>ROUND(I178*H178,2)</f>
        <v>0</v>
      </c>
      <c r="BL178" s="16" t="s">
        <v>160</v>
      </c>
      <c r="BM178" s="222" t="s">
        <v>213</v>
      </c>
    </row>
    <row r="179" s="12" customFormat="1">
      <c r="A179" s="12"/>
      <c r="B179" s="224"/>
      <c r="C179" s="225"/>
      <c r="D179" s="226" t="s">
        <v>162</v>
      </c>
      <c r="E179" s="227" t="s">
        <v>1</v>
      </c>
      <c r="F179" s="228" t="s">
        <v>214</v>
      </c>
      <c r="G179" s="225"/>
      <c r="H179" s="229">
        <v>10.800000000000001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5" t="s">
        <v>162</v>
      </c>
      <c r="AU179" s="235" t="s">
        <v>84</v>
      </c>
      <c r="AV179" s="12" t="s">
        <v>86</v>
      </c>
      <c r="AW179" s="12" t="s">
        <v>32</v>
      </c>
      <c r="AX179" s="12" t="s">
        <v>76</v>
      </c>
      <c r="AY179" s="235" t="s">
        <v>155</v>
      </c>
    </row>
    <row r="180" s="13" customFormat="1">
      <c r="A180" s="13"/>
      <c r="B180" s="236"/>
      <c r="C180" s="237"/>
      <c r="D180" s="226" t="s">
        <v>162</v>
      </c>
      <c r="E180" s="238" t="s">
        <v>1</v>
      </c>
      <c r="F180" s="239" t="s">
        <v>164</v>
      </c>
      <c r="G180" s="237"/>
      <c r="H180" s="240">
        <v>10.800000000000001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162</v>
      </c>
      <c r="AU180" s="246" t="s">
        <v>84</v>
      </c>
      <c r="AV180" s="13" t="s">
        <v>160</v>
      </c>
      <c r="AW180" s="13" t="s">
        <v>32</v>
      </c>
      <c r="AX180" s="13" t="s">
        <v>84</v>
      </c>
      <c r="AY180" s="246" t="s">
        <v>155</v>
      </c>
    </row>
    <row r="181" s="2" customFormat="1" ht="16.5" customHeight="1">
      <c r="A181" s="37"/>
      <c r="B181" s="38"/>
      <c r="C181" s="210" t="s">
        <v>153</v>
      </c>
      <c r="D181" s="210" t="s">
        <v>156</v>
      </c>
      <c r="E181" s="211" t="s">
        <v>215</v>
      </c>
      <c r="F181" s="212" t="s">
        <v>216</v>
      </c>
      <c r="G181" s="213" t="s">
        <v>189</v>
      </c>
      <c r="H181" s="214">
        <v>5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41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160</v>
      </c>
      <c r="AT181" s="222" t="s">
        <v>156</v>
      </c>
      <c r="AU181" s="222" t="s">
        <v>84</v>
      </c>
      <c r="AY181" s="16" t="s">
        <v>155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84</v>
      </c>
      <c r="BK181" s="223">
        <f>ROUND(I181*H181,2)</f>
        <v>0</v>
      </c>
      <c r="BL181" s="16" t="s">
        <v>160</v>
      </c>
      <c r="BM181" s="222" t="s">
        <v>217</v>
      </c>
    </row>
    <row r="182" s="12" customFormat="1">
      <c r="A182" s="12"/>
      <c r="B182" s="224"/>
      <c r="C182" s="225"/>
      <c r="D182" s="226" t="s">
        <v>162</v>
      </c>
      <c r="E182" s="227" t="s">
        <v>1</v>
      </c>
      <c r="F182" s="228" t="s">
        <v>84</v>
      </c>
      <c r="G182" s="225"/>
      <c r="H182" s="229">
        <v>1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5" t="s">
        <v>162</v>
      </c>
      <c r="AU182" s="235" t="s">
        <v>84</v>
      </c>
      <c r="AV182" s="12" t="s">
        <v>86</v>
      </c>
      <c r="AW182" s="12" t="s">
        <v>32</v>
      </c>
      <c r="AX182" s="12" t="s">
        <v>76</v>
      </c>
      <c r="AY182" s="235" t="s">
        <v>155</v>
      </c>
    </row>
    <row r="183" s="12" customFormat="1">
      <c r="A183" s="12"/>
      <c r="B183" s="224"/>
      <c r="C183" s="225"/>
      <c r="D183" s="226" t="s">
        <v>162</v>
      </c>
      <c r="E183" s="227" t="s">
        <v>1</v>
      </c>
      <c r="F183" s="228" t="s">
        <v>218</v>
      </c>
      <c r="G183" s="225"/>
      <c r="H183" s="229">
        <v>4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5" t="s">
        <v>162</v>
      </c>
      <c r="AU183" s="235" t="s">
        <v>84</v>
      </c>
      <c r="AV183" s="12" t="s">
        <v>86</v>
      </c>
      <c r="AW183" s="12" t="s">
        <v>32</v>
      </c>
      <c r="AX183" s="12" t="s">
        <v>76</v>
      </c>
      <c r="AY183" s="235" t="s">
        <v>155</v>
      </c>
    </row>
    <row r="184" s="13" customFormat="1">
      <c r="A184" s="13"/>
      <c r="B184" s="236"/>
      <c r="C184" s="237"/>
      <c r="D184" s="226" t="s">
        <v>162</v>
      </c>
      <c r="E184" s="238" t="s">
        <v>1</v>
      </c>
      <c r="F184" s="239" t="s">
        <v>164</v>
      </c>
      <c r="G184" s="237"/>
      <c r="H184" s="240">
        <v>5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162</v>
      </c>
      <c r="AU184" s="246" t="s">
        <v>84</v>
      </c>
      <c r="AV184" s="13" t="s">
        <v>160</v>
      </c>
      <c r="AW184" s="13" t="s">
        <v>32</v>
      </c>
      <c r="AX184" s="13" t="s">
        <v>84</v>
      </c>
      <c r="AY184" s="246" t="s">
        <v>155</v>
      </c>
    </row>
    <row r="185" s="2" customFormat="1" ht="16.5" customHeight="1">
      <c r="A185" s="37"/>
      <c r="B185" s="38"/>
      <c r="C185" s="247" t="s">
        <v>219</v>
      </c>
      <c r="D185" s="247" t="s">
        <v>220</v>
      </c>
      <c r="E185" s="248" t="s">
        <v>221</v>
      </c>
      <c r="F185" s="249" t="s">
        <v>222</v>
      </c>
      <c r="G185" s="250" t="s">
        <v>189</v>
      </c>
      <c r="H185" s="251">
        <v>1</v>
      </c>
      <c r="I185" s="252"/>
      <c r="J185" s="253">
        <f>ROUND(I185*H185,2)</f>
        <v>0</v>
      </c>
      <c r="K185" s="254"/>
      <c r="L185" s="255"/>
      <c r="M185" s="256" t="s">
        <v>1</v>
      </c>
      <c r="N185" s="257" t="s">
        <v>41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197</v>
      </c>
      <c r="AT185" s="222" t="s">
        <v>220</v>
      </c>
      <c r="AU185" s="222" t="s">
        <v>84</v>
      </c>
      <c r="AY185" s="16" t="s">
        <v>155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84</v>
      </c>
      <c r="BK185" s="223">
        <f>ROUND(I185*H185,2)</f>
        <v>0</v>
      </c>
      <c r="BL185" s="16" t="s">
        <v>160</v>
      </c>
      <c r="BM185" s="222" t="s">
        <v>223</v>
      </c>
    </row>
    <row r="186" s="2" customFormat="1" ht="16.5" customHeight="1">
      <c r="A186" s="37"/>
      <c r="B186" s="38"/>
      <c r="C186" s="247" t="s">
        <v>224</v>
      </c>
      <c r="D186" s="247" t="s">
        <v>220</v>
      </c>
      <c r="E186" s="248" t="s">
        <v>225</v>
      </c>
      <c r="F186" s="249" t="s">
        <v>226</v>
      </c>
      <c r="G186" s="250" t="s">
        <v>189</v>
      </c>
      <c r="H186" s="251">
        <v>4</v>
      </c>
      <c r="I186" s="252"/>
      <c r="J186" s="253">
        <f>ROUND(I186*H186,2)</f>
        <v>0</v>
      </c>
      <c r="K186" s="254"/>
      <c r="L186" s="255"/>
      <c r="M186" s="256" t="s">
        <v>1</v>
      </c>
      <c r="N186" s="257" t="s">
        <v>41</v>
      </c>
      <c r="O186" s="90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197</v>
      </c>
      <c r="AT186" s="222" t="s">
        <v>220</v>
      </c>
      <c r="AU186" s="222" t="s">
        <v>84</v>
      </c>
      <c r="AY186" s="16" t="s">
        <v>155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84</v>
      </c>
      <c r="BK186" s="223">
        <f>ROUND(I186*H186,2)</f>
        <v>0</v>
      </c>
      <c r="BL186" s="16" t="s">
        <v>160</v>
      </c>
      <c r="BM186" s="222" t="s">
        <v>227</v>
      </c>
    </row>
    <row r="187" s="12" customFormat="1">
      <c r="A187" s="12"/>
      <c r="B187" s="224"/>
      <c r="C187" s="225"/>
      <c r="D187" s="226" t="s">
        <v>162</v>
      </c>
      <c r="E187" s="227" t="s">
        <v>1</v>
      </c>
      <c r="F187" s="228" t="s">
        <v>228</v>
      </c>
      <c r="G187" s="225"/>
      <c r="H187" s="229">
        <v>4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5" t="s">
        <v>162</v>
      </c>
      <c r="AU187" s="235" t="s">
        <v>84</v>
      </c>
      <c r="AV187" s="12" t="s">
        <v>86</v>
      </c>
      <c r="AW187" s="12" t="s">
        <v>32</v>
      </c>
      <c r="AX187" s="12" t="s">
        <v>76</v>
      </c>
      <c r="AY187" s="235" t="s">
        <v>155</v>
      </c>
    </row>
    <row r="188" s="13" customFormat="1">
      <c r="A188" s="13"/>
      <c r="B188" s="236"/>
      <c r="C188" s="237"/>
      <c r="D188" s="226" t="s">
        <v>162</v>
      </c>
      <c r="E188" s="238" t="s">
        <v>1</v>
      </c>
      <c r="F188" s="239" t="s">
        <v>164</v>
      </c>
      <c r="G188" s="237"/>
      <c r="H188" s="240">
        <v>4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162</v>
      </c>
      <c r="AU188" s="246" t="s">
        <v>84</v>
      </c>
      <c r="AV188" s="13" t="s">
        <v>160</v>
      </c>
      <c r="AW188" s="13" t="s">
        <v>32</v>
      </c>
      <c r="AX188" s="13" t="s">
        <v>84</v>
      </c>
      <c r="AY188" s="246" t="s">
        <v>155</v>
      </c>
    </row>
    <row r="189" s="11" customFormat="1" ht="25.92" customHeight="1">
      <c r="A189" s="11"/>
      <c r="B189" s="196"/>
      <c r="C189" s="197"/>
      <c r="D189" s="198" t="s">
        <v>75</v>
      </c>
      <c r="E189" s="199" t="s">
        <v>229</v>
      </c>
      <c r="F189" s="199" t="s">
        <v>230</v>
      </c>
      <c r="G189" s="197"/>
      <c r="H189" s="197"/>
      <c r="I189" s="200"/>
      <c r="J189" s="201">
        <f>BK189</f>
        <v>0</v>
      </c>
      <c r="K189" s="197"/>
      <c r="L189" s="202"/>
      <c r="M189" s="203"/>
      <c r="N189" s="204"/>
      <c r="O189" s="204"/>
      <c r="P189" s="205">
        <f>SUM(P190:P271)</f>
        <v>0</v>
      </c>
      <c r="Q189" s="204"/>
      <c r="R189" s="205">
        <f>SUM(R190:R271)</f>
        <v>0</v>
      </c>
      <c r="S189" s="204"/>
      <c r="T189" s="206">
        <f>SUM(T190:T271)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207" t="s">
        <v>84</v>
      </c>
      <c r="AT189" s="208" t="s">
        <v>75</v>
      </c>
      <c r="AU189" s="208" t="s">
        <v>76</v>
      </c>
      <c r="AY189" s="207" t="s">
        <v>155</v>
      </c>
      <c r="BK189" s="209">
        <f>SUM(BK190:BK271)</f>
        <v>0</v>
      </c>
    </row>
    <row r="190" s="2" customFormat="1" ht="16.5" customHeight="1">
      <c r="A190" s="37"/>
      <c r="B190" s="38"/>
      <c r="C190" s="210" t="s">
        <v>8</v>
      </c>
      <c r="D190" s="210" t="s">
        <v>156</v>
      </c>
      <c r="E190" s="211" t="s">
        <v>231</v>
      </c>
      <c r="F190" s="212" t="s">
        <v>232</v>
      </c>
      <c r="G190" s="213" t="s">
        <v>159</v>
      </c>
      <c r="H190" s="214">
        <v>114.113</v>
      </c>
      <c r="I190" s="215"/>
      <c r="J190" s="216">
        <f>ROUND(I190*H190,2)</f>
        <v>0</v>
      </c>
      <c r="K190" s="217"/>
      <c r="L190" s="43"/>
      <c r="M190" s="218" t="s">
        <v>1</v>
      </c>
      <c r="N190" s="219" t="s">
        <v>41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160</v>
      </c>
      <c r="AT190" s="222" t="s">
        <v>156</v>
      </c>
      <c r="AU190" s="222" t="s">
        <v>84</v>
      </c>
      <c r="AY190" s="16" t="s">
        <v>155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84</v>
      </c>
      <c r="BK190" s="223">
        <f>ROUND(I190*H190,2)</f>
        <v>0</v>
      </c>
      <c r="BL190" s="16" t="s">
        <v>160</v>
      </c>
      <c r="BM190" s="222" t="s">
        <v>233</v>
      </c>
    </row>
    <row r="191" s="12" customFormat="1">
      <c r="A191" s="12"/>
      <c r="B191" s="224"/>
      <c r="C191" s="225"/>
      <c r="D191" s="226" t="s">
        <v>162</v>
      </c>
      <c r="E191" s="227" t="s">
        <v>1</v>
      </c>
      <c r="F191" s="228" t="s">
        <v>234</v>
      </c>
      <c r="G191" s="225"/>
      <c r="H191" s="229">
        <v>12.855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5" t="s">
        <v>162</v>
      </c>
      <c r="AU191" s="235" t="s">
        <v>84</v>
      </c>
      <c r="AV191" s="12" t="s">
        <v>86</v>
      </c>
      <c r="AW191" s="12" t="s">
        <v>32</v>
      </c>
      <c r="AX191" s="12" t="s">
        <v>76</v>
      </c>
      <c r="AY191" s="235" t="s">
        <v>155</v>
      </c>
    </row>
    <row r="192" s="12" customFormat="1">
      <c r="A192" s="12"/>
      <c r="B192" s="224"/>
      <c r="C192" s="225"/>
      <c r="D192" s="226" t="s">
        <v>162</v>
      </c>
      <c r="E192" s="227" t="s">
        <v>1</v>
      </c>
      <c r="F192" s="228" t="s">
        <v>235</v>
      </c>
      <c r="G192" s="225"/>
      <c r="H192" s="229">
        <v>3.0259999999999998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35" t="s">
        <v>162</v>
      </c>
      <c r="AU192" s="235" t="s">
        <v>84</v>
      </c>
      <c r="AV192" s="12" t="s">
        <v>86</v>
      </c>
      <c r="AW192" s="12" t="s">
        <v>32</v>
      </c>
      <c r="AX192" s="12" t="s">
        <v>76</v>
      </c>
      <c r="AY192" s="235" t="s">
        <v>155</v>
      </c>
    </row>
    <row r="193" s="12" customFormat="1">
      <c r="A193" s="12"/>
      <c r="B193" s="224"/>
      <c r="C193" s="225"/>
      <c r="D193" s="226" t="s">
        <v>162</v>
      </c>
      <c r="E193" s="227" t="s">
        <v>1</v>
      </c>
      <c r="F193" s="228" t="s">
        <v>236</v>
      </c>
      <c r="G193" s="225"/>
      <c r="H193" s="229">
        <v>25.600000000000001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5" t="s">
        <v>162</v>
      </c>
      <c r="AU193" s="235" t="s">
        <v>84</v>
      </c>
      <c r="AV193" s="12" t="s">
        <v>86</v>
      </c>
      <c r="AW193" s="12" t="s">
        <v>32</v>
      </c>
      <c r="AX193" s="12" t="s">
        <v>76</v>
      </c>
      <c r="AY193" s="235" t="s">
        <v>155</v>
      </c>
    </row>
    <row r="194" s="12" customFormat="1">
      <c r="A194" s="12"/>
      <c r="B194" s="224"/>
      <c r="C194" s="225"/>
      <c r="D194" s="226" t="s">
        <v>162</v>
      </c>
      <c r="E194" s="227" t="s">
        <v>1</v>
      </c>
      <c r="F194" s="228" t="s">
        <v>237</v>
      </c>
      <c r="G194" s="225"/>
      <c r="H194" s="229">
        <v>25.231999999999999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5" t="s">
        <v>162</v>
      </c>
      <c r="AU194" s="235" t="s">
        <v>84</v>
      </c>
      <c r="AV194" s="12" t="s">
        <v>86</v>
      </c>
      <c r="AW194" s="12" t="s">
        <v>32</v>
      </c>
      <c r="AX194" s="12" t="s">
        <v>76</v>
      </c>
      <c r="AY194" s="235" t="s">
        <v>155</v>
      </c>
    </row>
    <row r="195" s="12" customFormat="1">
      <c r="A195" s="12"/>
      <c r="B195" s="224"/>
      <c r="C195" s="225"/>
      <c r="D195" s="226" t="s">
        <v>162</v>
      </c>
      <c r="E195" s="227" t="s">
        <v>1</v>
      </c>
      <c r="F195" s="228" t="s">
        <v>238</v>
      </c>
      <c r="G195" s="225"/>
      <c r="H195" s="229">
        <v>1.9199999999999999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5" t="s">
        <v>162</v>
      </c>
      <c r="AU195" s="235" t="s">
        <v>84</v>
      </c>
      <c r="AV195" s="12" t="s">
        <v>86</v>
      </c>
      <c r="AW195" s="12" t="s">
        <v>32</v>
      </c>
      <c r="AX195" s="12" t="s">
        <v>76</v>
      </c>
      <c r="AY195" s="235" t="s">
        <v>155</v>
      </c>
    </row>
    <row r="196" s="12" customFormat="1">
      <c r="A196" s="12"/>
      <c r="B196" s="224"/>
      <c r="C196" s="225"/>
      <c r="D196" s="226" t="s">
        <v>162</v>
      </c>
      <c r="E196" s="227" t="s">
        <v>1</v>
      </c>
      <c r="F196" s="228" t="s">
        <v>239</v>
      </c>
      <c r="G196" s="225"/>
      <c r="H196" s="229">
        <v>8.9600000000000009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5" t="s">
        <v>162</v>
      </c>
      <c r="AU196" s="235" t="s">
        <v>84</v>
      </c>
      <c r="AV196" s="12" t="s">
        <v>86</v>
      </c>
      <c r="AW196" s="12" t="s">
        <v>32</v>
      </c>
      <c r="AX196" s="12" t="s">
        <v>76</v>
      </c>
      <c r="AY196" s="235" t="s">
        <v>155</v>
      </c>
    </row>
    <row r="197" s="12" customFormat="1">
      <c r="A197" s="12"/>
      <c r="B197" s="224"/>
      <c r="C197" s="225"/>
      <c r="D197" s="226" t="s">
        <v>162</v>
      </c>
      <c r="E197" s="227" t="s">
        <v>1</v>
      </c>
      <c r="F197" s="228" t="s">
        <v>240</v>
      </c>
      <c r="G197" s="225"/>
      <c r="H197" s="229">
        <v>36.520000000000003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5" t="s">
        <v>162</v>
      </c>
      <c r="AU197" s="235" t="s">
        <v>84</v>
      </c>
      <c r="AV197" s="12" t="s">
        <v>86</v>
      </c>
      <c r="AW197" s="12" t="s">
        <v>32</v>
      </c>
      <c r="AX197" s="12" t="s">
        <v>76</v>
      </c>
      <c r="AY197" s="235" t="s">
        <v>155</v>
      </c>
    </row>
    <row r="198" s="13" customFormat="1">
      <c r="A198" s="13"/>
      <c r="B198" s="236"/>
      <c r="C198" s="237"/>
      <c r="D198" s="226" t="s">
        <v>162</v>
      </c>
      <c r="E198" s="238" t="s">
        <v>1</v>
      </c>
      <c r="F198" s="239" t="s">
        <v>164</v>
      </c>
      <c r="G198" s="237"/>
      <c r="H198" s="240">
        <v>114.113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162</v>
      </c>
      <c r="AU198" s="246" t="s">
        <v>84</v>
      </c>
      <c r="AV198" s="13" t="s">
        <v>160</v>
      </c>
      <c r="AW198" s="13" t="s">
        <v>32</v>
      </c>
      <c r="AX198" s="13" t="s">
        <v>84</v>
      </c>
      <c r="AY198" s="246" t="s">
        <v>155</v>
      </c>
    </row>
    <row r="199" s="2" customFormat="1" ht="16.5" customHeight="1">
      <c r="A199" s="37"/>
      <c r="B199" s="38"/>
      <c r="C199" s="210" t="s">
        <v>191</v>
      </c>
      <c r="D199" s="210" t="s">
        <v>156</v>
      </c>
      <c r="E199" s="211" t="s">
        <v>241</v>
      </c>
      <c r="F199" s="212" t="s">
        <v>242</v>
      </c>
      <c r="G199" s="213" t="s">
        <v>159</v>
      </c>
      <c r="H199" s="214">
        <v>63.033999999999999</v>
      </c>
      <c r="I199" s="215"/>
      <c r="J199" s="216">
        <f>ROUND(I199*H199,2)</f>
        <v>0</v>
      </c>
      <c r="K199" s="217"/>
      <c r="L199" s="43"/>
      <c r="M199" s="218" t="s">
        <v>1</v>
      </c>
      <c r="N199" s="219" t="s">
        <v>41</v>
      </c>
      <c r="O199" s="90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160</v>
      </c>
      <c r="AT199" s="222" t="s">
        <v>156</v>
      </c>
      <c r="AU199" s="222" t="s">
        <v>84</v>
      </c>
      <c r="AY199" s="16" t="s">
        <v>155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84</v>
      </c>
      <c r="BK199" s="223">
        <f>ROUND(I199*H199,2)</f>
        <v>0</v>
      </c>
      <c r="BL199" s="16" t="s">
        <v>160</v>
      </c>
      <c r="BM199" s="222" t="s">
        <v>243</v>
      </c>
    </row>
    <row r="200" s="12" customFormat="1">
      <c r="A200" s="12"/>
      <c r="B200" s="224"/>
      <c r="C200" s="225"/>
      <c r="D200" s="226" t="s">
        <v>162</v>
      </c>
      <c r="E200" s="227" t="s">
        <v>1</v>
      </c>
      <c r="F200" s="228" t="s">
        <v>244</v>
      </c>
      <c r="G200" s="225"/>
      <c r="H200" s="229">
        <v>20.518000000000001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5" t="s">
        <v>162</v>
      </c>
      <c r="AU200" s="235" t="s">
        <v>84</v>
      </c>
      <c r="AV200" s="12" t="s">
        <v>86</v>
      </c>
      <c r="AW200" s="12" t="s">
        <v>32</v>
      </c>
      <c r="AX200" s="12" t="s">
        <v>76</v>
      </c>
      <c r="AY200" s="235" t="s">
        <v>155</v>
      </c>
    </row>
    <row r="201" s="12" customFormat="1">
      <c r="A201" s="12"/>
      <c r="B201" s="224"/>
      <c r="C201" s="225"/>
      <c r="D201" s="226" t="s">
        <v>162</v>
      </c>
      <c r="E201" s="227" t="s">
        <v>1</v>
      </c>
      <c r="F201" s="228" t="s">
        <v>245</v>
      </c>
      <c r="G201" s="225"/>
      <c r="H201" s="229">
        <v>17.056000000000001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5" t="s">
        <v>162</v>
      </c>
      <c r="AU201" s="235" t="s">
        <v>84</v>
      </c>
      <c r="AV201" s="12" t="s">
        <v>86</v>
      </c>
      <c r="AW201" s="12" t="s">
        <v>32</v>
      </c>
      <c r="AX201" s="12" t="s">
        <v>76</v>
      </c>
      <c r="AY201" s="235" t="s">
        <v>155</v>
      </c>
    </row>
    <row r="202" s="12" customFormat="1">
      <c r="A202" s="12"/>
      <c r="B202" s="224"/>
      <c r="C202" s="225"/>
      <c r="D202" s="226" t="s">
        <v>162</v>
      </c>
      <c r="E202" s="227" t="s">
        <v>1</v>
      </c>
      <c r="F202" s="228" t="s">
        <v>246</v>
      </c>
      <c r="G202" s="225"/>
      <c r="H202" s="229">
        <v>8.8200000000000003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5" t="s">
        <v>162</v>
      </c>
      <c r="AU202" s="235" t="s">
        <v>84</v>
      </c>
      <c r="AV202" s="12" t="s">
        <v>86</v>
      </c>
      <c r="AW202" s="12" t="s">
        <v>32</v>
      </c>
      <c r="AX202" s="12" t="s">
        <v>76</v>
      </c>
      <c r="AY202" s="235" t="s">
        <v>155</v>
      </c>
    </row>
    <row r="203" s="12" customFormat="1">
      <c r="A203" s="12"/>
      <c r="B203" s="224"/>
      <c r="C203" s="225"/>
      <c r="D203" s="226" t="s">
        <v>162</v>
      </c>
      <c r="E203" s="227" t="s">
        <v>1</v>
      </c>
      <c r="F203" s="228" t="s">
        <v>247</v>
      </c>
      <c r="G203" s="225"/>
      <c r="H203" s="229">
        <v>16.640000000000001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5" t="s">
        <v>162</v>
      </c>
      <c r="AU203" s="235" t="s">
        <v>84</v>
      </c>
      <c r="AV203" s="12" t="s">
        <v>86</v>
      </c>
      <c r="AW203" s="12" t="s">
        <v>32</v>
      </c>
      <c r="AX203" s="12" t="s">
        <v>76</v>
      </c>
      <c r="AY203" s="235" t="s">
        <v>155</v>
      </c>
    </row>
    <row r="204" s="13" customFormat="1">
      <c r="A204" s="13"/>
      <c r="B204" s="236"/>
      <c r="C204" s="237"/>
      <c r="D204" s="226" t="s">
        <v>162</v>
      </c>
      <c r="E204" s="238" t="s">
        <v>1</v>
      </c>
      <c r="F204" s="239" t="s">
        <v>164</v>
      </c>
      <c r="G204" s="237"/>
      <c r="H204" s="240">
        <v>63.033999999999999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162</v>
      </c>
      <c r="AU204" s="246" t="s">
        <v>84</v>
      </c>
      <c r="AV204" s="13" t="s">
        <v>160</v>
      </c>
      <c r="AW204" s="13" t="s">
        <v>32</v>
      </c>
      <c r="AX204" s="13" t="s">
        <v>84</v>
      </c>
      <c r="AY204" s="246" t="s">
        <v>155</v>
      </c>
    </row>
    <row r="205" s="2" customFormat="1" ht="21.75" customHeight="1">
      <c r="A205" s="37"/>
      <c r="B205" s="38"/>
      <c r="C205" s="210" t="s">
        <v>248</v>
      </c>
      <c r="D205" s="210" t="s">
        <v>156</v>
      </c>
      <c r="E205" s="211" t="s">
        <v>249</v>
      </c>
      <c r="F205" s="212" t="s">
        <v>250</v>
      </c>
      <c r="G205" s="213" t="s">
        <v>159</v>
      </c>
      <c r="H205" s="214">
        <v>9.6899999999999995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41</v>
      </c>
      <c r="O205" s="90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160</v>
      </c>
      <c r="AT205" s="222" t="s">
        <v>156</v>
      </c>
      <c r="AU205" s="222" t="s">
        <v>84</v>
      </c>
      <c r="AY205" s="16" t="s">
        <v>155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84</v>
      </c>
      <c r="BK205" s="223">
        <f>ROUND(I205*H205,2)</f>
        <v>0</v>
      </c>
      <c r="BL205" s="16" t="s">
        <v>160</v>
      </c>
      <c r="BM205" s="222" t="s">
        <v>251</v>
      </c>
    </row>
    <row r="206" s="12" customFormat="1">
      <c r="A206" s="12"/>
      <c r="B206" s="224"/>
      <c r="C206" s="225"/>
      <c r="D206" s="226" t="s">
        <v>162</v>
      </c>
      <c r="E206" s="227" t="s">
        <v>1</v>
      </c>
      <c r="F206" s="228" t="s">
        <v>252</v>
      </c>
      <c r="G206" s="225"/>
      <c r="H206" s="229">
        <v>9.6899999999999995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5" t="s">
        <v>162</v>
      </c>
      <c r="AU206" s="235" t="s">
        <v>84</v>
      </c>
      <c r="AV206" s="12" t="s">
        <v>86</v>
      </c>
      <c r="AW206" s="12" t="s">
        <v>32</v>
      </c>
      <c r="AX206" s="12" t="s">
        <v>76</v>
      </c>
      <c r="AY206" s="235" t="s">
        <v>155</v>
      </c>
    </row>
    <row r="207" s="13" customFormat="1">
      <c r="A207" s="13"/>
      <c r="B207" s="236"/>
      <c r="C207" s="237"/>
      <c r="D207" s="226" t="s">
        <v>162</v>
      </c>
      <c r="E207" s="238" t="s">
        <v>1</v>
      </c>
      <c r="F207" s="239" t="s">
        <v>164</v>
      </c>
      <c r="G207" s="237"/>
      <c r="H207" s="240">
        <v>9.6899999999999995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162</v>
      </c>
      <c r="AU207" s="246" t="s">
        <v>84</v>
      </c>
      <c r="AV207" s="13" t="s">
        <v>160</v>
      </c>
      <c r="AW207" s="13" t="s">
        <v>32</v>
      </c>
      <c r="AX207" s="13" t="s">
        <v>84</v>
      </c>
      <c r="AY207" s="246" t="s">
        <v>155</v>
      </c>
    </row>
    <row r="208" s="2" customFormat="1" ht="21.75" customHeight="1">
      <c r="A208" s="37"/>
      <c r="B208" s="38"/>
      <c r="C208" s="210" t="s">
        <v>7</v>
      </c>
      <c r="D208" s="210" t="s">
        <v>156</v>
      </c>
      <c r="E208" s="211" t="s">
        <v>253</v>
      </c>
      <c r="F208" s="212" t="s">
        <v>254</v>
      </c>
      <c r="G208" s="213" t="s">
        <v>159</v>
      </c>
      <c r="H208" s="214">
        <v>7.5999999999999996</v>
      </c>
      <c r="I208" s="215"/>
      <c r="J208" s="216">
        <f>ROUND(I208*H208,2)</f>
        <v>0</v>
      </c>
      <c r="K208" s="217"/>
      <c r="L208" s="43"/>
      <c r="M208" s="218" t="s">
        <v>1</v>
      </c>
      <c r="N208" s="219" t="s">
        <v>41</v>
      </c>
      <c r="O208" s="90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2" t="s">
        <v>160</v>
      </c>
      <c r="AT208" s="222" t="s">
        <v>156</v>
      </c>
      <c r="AU208" s="222" t="s">
        <v>84</v>
      </c>
      <c r="AY208" s="16" t="s">
        <v>155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6" t="s">
        <v>84</v>
      </c>
      <c r="BK208" s="223">
        <f>ROUND(I208*H208,2)</f>
        <v>0</v>
      </c>
      <c r="BL208" s="16" t="s">
        <v>160</v>
      </c>
      <c r="BM208" s="222" t="s">
        <v>255</v>
      </c>
    </row>
    <row r="209" s="12" customFormat="1">
      <c r="A209" s="12"/>
      <c r="B209" s="224"/>
      <c r="C209" s="225"/>
      <c r="D209" s="226" t="s">
        <v>162</v>
      </c>
      <c r="E209" s="227" t="s">
        <v>1</v>
      </c>
      <c r="F209" s="228" t="s">
        <v>256</v>
      </c>
      <c r="G209" s="225"/>
      <c r="H209" s="229">
        <v>5.5999999999999996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5" t="s">
        <v>162</v>
      </c>
      <c r="AU209" s="235" t="s">
        <v>84</v>
      </c>
      <c r="AV209" s="12" t="s">
        <v>86</v>
      </c>
      <c r="AW209" s="12" t="s">
        <v>32</v>
      </c>
      <c r="AX209" s="12" t="s">
        <v>76</v>
      </c>
      <c r="AY209" s="235" t="s">
        <v>155</v>
      </c>
    </row>
    <row r="210" s="12" customFormat="1">
      <c r="A210" s="12"/>
      <c r="B210" s="224"/>
      <c r="C210" s="225"/>
      <c r="D210" s="226" t="s">
        <v>162</v>
      </c>
      <c r="E210" s="227" t="s">
        <v>1</v>
      </c>
      <c r="F210" s="228" t="s">
        <v>257</v>
      </c>
      <c r="G210" s="225"/>
      <c r="H210" s="229">
        <v>2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5" t="s">
        <v>162</v>
      </c>
      <c r="AU210" s="235" t="s">
        <v>84</v>
      </c>
      <c r="AV210" s="12" t="s">
        <v>86</v>
      </c>
      <c r="AW210" s="12" t="s">
        <v>32</v>
      </c>
      <c r="AX210" s="12" t="s">
        <v>76</v>
      </c>
      <c r="AY210" s="235" t="s">
        <v>155</v>
      </c>
    </row>
    <row r="211" s="13" customFormat="1">
      <c r="A211" s="13"/>
      <c r="B211" s="236"/>
      <c r="C211" s="237"/>
      <c r="D211" s="226" t="s">
        <v>162</v>
      </c>
      <c r="E211" s="238" t="s">
        <v>1</v>
      </c>
      <c r="F211" s="239" t="s">
        <v>164</v>
      </c>
      <c r="G211" s="237"/>
      <c r="H211" s="240">
        <v>7.5999999999999996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162</v>
      </c>
      <c r="AU211" s="246" t="s">
        <v>84</v>
      </c>
      <c r="AV211" s="13" t="s">
        <v>160</v>
      </c>
      <c r="AW211" s="13" t="s">
        <v>32</v>
      </c>
      <c r="AX211" s="13" t="s">
        <v>84</v>
      </c>
      <c r="AY211" s="246" t="s">
        <v>155</v>
      </c>
    </row>
    <row r="212" s="2" customFormat="1" ht="21.75" customHeight="1">
      <c r="A212" s="37"/>
      <c r="B212" s="38"/>
      <c r="C212" s="210" t="s">
        <v>258</v>
      </c>
      <c r="D212" s="210" t="s">
        <v>156</v>
      </c>
      <c r="E212" s="211" t="s">
        <v>259</v>
      </c>
      <c r="F212" s="212" t="s">
        <v>254</v>
      </c>
      <c r="G212" s="213" t="s">
        <v>159</v>
      </c>
      <c r="H212" s="214">
        <v>107.578</v>
      </c>
      <c r="I212" s="215"/>
      <c r="J212" s="216">
        <f>ROUND(I212*H212,2)</f>
        <v>0</v>
      </c>
      <c r="K212" s="217"/>
      <c r="L212" s="43"/>
      <c r="M212" s="218" t="s">
        <v>1</v>
      </c>
      <c r="N212" s="219" t="s">
        <v>41</v>
      </c>
      <c r="O212" s="90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2" t="s">
        <v>160</v>
      </c>
      <c r="AT212" s="222" t="s">
        <v>156</v>
      </c>
      <c r="AU212" s="222" t="s">
        <v>84</v>
      </c>
      <c r="AY212" s="16" t="s">
        <v>155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6" t="s">
        <v>84</v>
      </c>
      <c r="BK212" s="223">
        <f>ROUND(I212*H212,2)</f>
        <v>0</v>
      </c>
      <c r="BL212" s="16" t="s">
        <v>160</v>
      </c>
      <c r="BM212" s="222" t="s">
        <v>260</v>
      </c>
    </row>
    <row r="213" s="12" customFormat="1">
      <c r="A213" s="12"/>
      <c r="B213" s="224"/>
      <c r="C213" s="225"/>
      <c r="D213" s="226" t="s">
        <v>162</v>
      </c>
      <c r="E213" s="227" t="s">
        <v>1</v>
      </c>
      <c r="F213" s="228" t="s">
        <v>261</v>
      </c>
      <c r="G213" s="225"/>
      <c r="H213" s="229">
        <v>4.5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5" t="s">
        <v>162</v>
      </c>
      <c r="AU213" s="235" t="s">
        <v>84</v>
      </c>
      <c r="AV213" s="12" t="s">
        <v>86</v>
      </c>
      <c r="AW213" s="12" t="s">
        <v>32</v>
      </c>
      <c r="AX213" s="12" t="s">
        <v>76</v>
      </c>
      <c r="AY213" s="235" t="s">
        <v>155</v>
      </c>
    </row>
    <row r="214" s="12" customFormat="1">
      <c r="A214" s="12"/>
      <c r="B214" s="224"/>
      <c r="C214" s="225"/>
      <c r="D214" s="226" t="s">
        <v>162</v>
      </c>
      <c r="E214" s="227" t="s">
        <v>1</v>
      </c>
      <c r="F214" s="228" t="s">
        <v>262</v>
      </c>
      <c r="G214" s="225"/>
      <c r="H214" s="229">
        <v>0.23999999999999999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5" t="s">
        <v>162</v>
      </c>
      <c r="AU214" s="235" t="s">
        <v>84</v>
      </c>
      <c r="AV214" s="12" t="s">
        <v>86</v>
      </c>
      <c r="AW214" s="12" t="s">
        <v>32</v>
      </c>
      <c r="AX214" s="12" t="s">
        <v>76</v>
      </c>
      <c r="AY214" s="235" t="s">
        <v>155</v>
      </c>
    </row>
    <row r="215" s="12" customFormat="1">
      <c r="A215" s="12"/>
      <c r="B215" s="224"/>
      <c r="C215" s="225"/>
      <c r="D215" s="226" t="s">
        <v>162</v>
      </c>
      <c r="E215" s="227" t="s">
        <v>1</v>
      </c>
      <c r="F215" s="228" t="s">
        <v>86</v>
      </c>
      <c r="G215" s="225"/>
      <c r="H215" s="229">
        <v>2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5" t="s">
        <v>162</v>
      </c>
      <c r="AU215" s="235" t="s">
        <v>84</v>
      </c>
      <c r="AV215" s="12" t="s">
        <v>86</v>
      </c>
      <c r="AW215" s="12" t="s">
        <v>32</v>
      </c>
      <c r="AX215" s="12" t="s">
        <v>76</v>
      </c>
      <c r="AY215" s="235" t="s">
        <v>155</v>
      </c>
    </row>
    <row r="216" s="12" customFormat="1">
      <c r="A216" s="12"/>
      <c r="B216" s="224"/>
      <c r="C216" s="225"/>
      <c r="D216" s="226" t="s">
        <v>162</v>
      </c>
      <c r="E216" s="227" t="s">
        <v>1</v>
      </c>
      <c r="F216" s="228" t="s">
        <v>263</v>
      </c>
      <c r="G216" s="225"/>
      <c r="H216" s="229">
        <v>31.100000000000001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5" t="s">
        <v>162</v>
      </c>
      <c r="AU216" s="235" t="s">
        <v>84</v>
      </c>
      <c r="AV216" s="12" t="s">
        <v>86</v>
      </c>
      <c r="AW216" s="12" t="s">
        <v>32</v>
      </c>
      <c r="AX216" s="12" t="s">
        <v>76</v>
      </c>
      <c r="AY216" s="235" t="s">
        <v>155</v>
      </c>
    </row>
    <row r="217" s="12" customFormat="1">
      <c r="A217" s="12"/>
      <c r="B217" s="224"/>
      <c r="C217" s="225"/>
      <c r="D217" s="226" t="s">
        <v>162</v>
      </c>
      <c r="E217" s="227" t="s">
        <v>1</v>
      </c>
      <c r="F217" s="228" t="s">
        <v>264</v>
      </c>
      <c r="G217" s="225"/>
      <c r="H217" s="229">
        <v>42.5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5" t="s">
        <v>162</v>
      </c>
      <c r="AU217" s="235" t="s">
        <v>84</v>
      </c>
      <c r="AV217" s="12" t="s">
        <v>86</v>
      </c>
      <c r="AW217" s="12" t="s">
        <v>32</v>
      </c>
      <c r="AX217" s="12" t="s">
        <v>76</v>
      </c>
      <c r="AY217" s="235" t="s">
        <v>155</v>
      </c>
    </row>
    <row r="218" s="12" customFormat="1">
      <c r="A218" s="12"/>
      <c r="B218" s="224"/>
      <c r="C218" s="225"/>
      <c r="D218" s="226" t="s">
        <v>162</v>
      </c>
      <c r="E218" s="227" t="s">
        <v>1</v>
      </c>
      <c r="F218" s="228" t="s">
        <v>265</v>
      </c>
      <c r="G218" s="225"/>
      <c r="H218" s="229">
        <v>2.7480000000000002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5" t="s">
        <v>162</v>
      </c>
      <c r="AU218" s="235" t="s">
        <v>84</v>
      </c>
      <c r="AV218" s="12" t="s">
        <v>86</v>
      </c>
      <c r="AW218" s="12" t="s">
        <v>32</v>
      </c>
      <c r="AX218" s="12" t="s">
        <v>76</v>
      </c>
      <c r="AY218" s="235" t="s">
        <v>155</v>
      </c>
    </row>
    <row r="219" s="12" customFormat="1">
      <c r="A219" s="12"/>
      <c r="B219" s="224"/>
      <c r="C219" s="225"/>
      <c r="D219" s="226" t="s">
        <v>162</v>
      </c>
      <c r="E219" s="227" t="s">
        <v>1</v>
      </c>
      <c r="F219" s="228" t="s">
        <v>266</v>
      </c>
      <c r="G219" s="225"/>
      <c r="H219" s="229">
        <v>1.47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5" t="s">
        <v>162</v>
      </c>
      <c r="AU219" s="235" t="s">
        <v>84</v>
      </c>
      <c r="AV219" s="12" t="s">
        <v>86</v>
      </c>
      <c r="AW219" s="12" t="s">
        <v>32</v>
      </c>
      <c r="AX219" s="12" t="s">
        <v>76</v>
      </c>
      <c r="AY219" s="235" t="s">
        <v>155</v>
      </c>
    </row>
    <row r="220" s="12" customFormat="1">
      <c r="A220" s="12"/>
      <c r="B220" s="224"/>
      <c r="C220" s="225"/>
      <c r="D220" s="226" t="s">
        <v>162</v>
      </c>
      <c r="E220" s="227" t="s">
        <v>1</v>
      </c>
      <c r="F220" s="228" t="s">
        <v>266</v>
      </c>
      <c r="G220" s="225"/>
      <c r="H220" s="229">
        <v>1.47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5" t="s">
        <v>162</v>
      </c>
      <c r="AU220" s="235" t="s">
        <v>84</v>
      </c>
      <c r="AV220" s="12" t="s">
        <v>86</v>
      </c>
      <c r="AW220" s="12" t="s">
        <v>32</v>
      </c>
      <c r="AX220" s="12" t="s">
        <v>76</v>
      </c>
      <c r="AY220" s="235" t="s">
        <v>155</v>
      </c>
    </row>
    <row r="221" s="12" customFormat="1">
      <c r="A221" s="12"/>
      <c r="B221" s="224"/>
      <c r="C221" s="225"/>
      <c r="D221" s="226" t="s">
        <v>162</v>
      </c>
      <c r="E221" s="227" t="s">
        <v>1</v>
      </c>
      <c r="F221" s="228" t="s">
        <v>267</v>
      </c>
      <c r="G221" s="225"/>
      <c r="H221" s="229">
        <v>20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5" t="s">
        <v>162</v>
      </c>
      <c r="AU221" s="235" t="s">
        <v>84</v>
      </c>
      <c r="AV221" s="12" t="s">
        <v>86</v>
      </c>
      <c r="AW221" s="12" t="s">
        <v>32</v>
      </c>
      <c r="AX221" s="12" t="s">
        <v>76</v>
      </c>
      <c r="AY221" s="235" t="s">
        <v>155</v>
      </c>
    </row>
    <row r="222" s="12" customFormat="1">
      <c r="A222" s="12"/>
      <c r="B222" s="224"/>
      <c r="C222" s="225"/>
      <c r="D222" s="226" t="s">
        <v>162</v>
      </c>
      <c r="E222" s="227" t="s">
        <v>1</v>
      </c>
      <c r="F222" s="228" t="s">
        <v>268</v>
      </c>
      <c r="G222" s="225"/>
      <c r="H222" s="229">
        <v>1.55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5" t="s">
        <v>162</v>
      </c>
      <c r="AU222" s="235" t="s">
        <v>84</v>
      </c>
      <c r="AV222" s="12" t="s">
        <v>86</v>
      </c>
      <c r="AW222" s="12" t="s">
        <v>32</v>
      </c>
      <c r="AX222" s="12" t="s">
        <v>76</v>
      </c>
      <c r="AY222" s="235" t="s">
        <v>155</v>
      </c>
    </row>
    <row r="223" s="13" customFormat="1">
      <c r="A223" s="13"/>
      <c r="B223" s="236"/>
      <c r="C223" s="237"/>
      <c r="D223" s="226" t="s">
        <v>162</v>
      </c>
      <c r="E223" s="238" t="s">
        <v>1</v>
      </c>
      <c r="F223" s="239" t="s">
        <v>164</v>
      </c>
      <c r="G223" s="237"/>
      <c r="H223" s="240">
        <v>107.578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162</v>
      </c>
      <c r="AU223" s="246" t="s">
        <v>84</v>
      </c>
      <c r="AV223" s="13" t="s">
        <v>160</v>
      </c>
      <c r="AW223" s="13" t="s">
        <v>32</v>
      </c>
      <c r="AX223" s="13" t="s">
        <v>84</v>
      </c>
      <c r="AY223" s="246" t="s">
        <v>155</v>
      </c>
    </row>
    <row r="224" s="2" customFormat="1" ht="21.75" customHeight="1">
      <c r="A224" s="37"/>
      <c r="B224" s="38"/>
      <c r="C224" s="210" t="s">
        <v>269</v>
      </c>
      <c r="D224" s="210" t="s">
        <v>156</v>
      </c>
      <c r="E224" s="211" t="s">
        <v>270</v>
      </c>
      <c r="F224" s="212" t="s">
        <v>271</v>
      </c>
      <c r="G224" s="213" t="s">
        <v>159</v>
      </c>
      <c r="H224" s="214">
        <v>7.5999999999999996</v>
      </c>
      <c r="I224" s="215"/>
      <c r="J224" s="216">
        <f>ROUND(I224*H224,2)</f>
        <v>0</v>
      </c>
      <c r="K224" s="217"/>
      <c r="L224" s="43"/>
      <c r="M224" s="218" t="s">
        <v>1</v>
      </c>
      <c r="N224" s="219" t="s">
        <v>41</v>
      </c>
      <c r="O224" s="90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2" t="s">
        <v>160</v>
      </c>
      <c r="AT224" s="222" t="s">
        <v>156</v>
      </c>
      <c r="AU224" s="222" t="s">
        <v>84</v>
      </c>
      <c r="AY224" s="16" t="s">
        <v>155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6" t="s">
        <v>84</v>
      </c>
      <c r="BK224" s="223">
        <f>ROUND(I224*H224,2)</f>
        <v>0</v>
      </c>
      <c r="BL224" s="16" t="s">
        <v>160</v>
      </c>
      <c r="BM224" s="222" t="s">
        <v>272</v>
      </c>
    </row>
    <row r="225" s="2" customFormat="1" ht="21.75" customHeight="1">
      <c r="A225" s="37"/>
      <c r="B225" s="38"/>
      <c r="C225" s="210" t="s">
        <v>273</v>
      </c>
      <c r="D225" s="210" t="s">
        <v>156</v>
      </c>
      <c r="E225" s="211" t="s">
        <v>274</v>
      </c>
      <c r="F225" s="212" t="s">
        <v>275</v>
      </c>
      <c r="G225" s="213" t="s">
        <v>159</v>
      </c>
      <c r="H225" s="214">
        <v>4.4900000000000002</v>
      </c>
      <c r="I225" s="215"/>
      <c r="J225" s="216">
        <f>ROUND(I225*H225,2)</f>
        <v>0</v>
      </c>
      <c r="K225" s="217"/>
      <c r="L225" s="43"/>
      <c r="M225" s="218" t="s">
        <v>1</v>
      </c>
      <c r="N225" s="219" t="s">
        <v>41</v>
      </c>
      <c r="O225" s="90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160</v>
      </c>
      <c r="AT225" s="222" t="s">
        <v>156</v>
      </c>
      <c r="AU225" s="222" t="s">
        <v>84</v>
      </c>
      <c r="AY225" s="16" t="s">
        <v>155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84</v>
      </c>
      <c r="BK225" s="223">
        <f>ROUND(I225*H225,2)</f>
        <v>0</v>
      </c>
      <c r="BL225" s="16" t="s">
        <v>160</v>
      </c>
      <c r="BM225" s="222" t="s">
        <v>276</v>
      </c>
    </row>
    <row r="226" s="12" customFormat="1">
      <c r="A226" s="12"/>
      <c r="B226" s="224"/>
      <c r="C226" s="225"/>
      <c r="D226" s="226" t="s">
        <v>162</v>
      </c>
      <c r="E226" s="227" t="s">
        <v>1</v>
      </c>
      <c r="F226" s="228" t="s">
        <v>266</v>
      </c>
      <c r="G226" s="225"/>
      <c r="H226" s="229">
        <v>1.47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35" t="s">
        <v>162</v>
      </c>
      <c r="AU226" s="235" t="s">
        <v>84</v>
      </c>
      <c r="AV226" s="12" t="s">
        <v>86</v>
      </c>
      <c r="AW226" s="12" t="s">
        <v>32</v>
      </c>
      <c r="AX226" s="12" t="s">
        <v>76</v>
      </c>
      <c r="AY226" s="235" t="s">
        <v>155</v>
      </c>
    </row>
    <row r="227" s="12" customFormat="1">
      <c r="A227" s="12"/>
      <c r="B227" s="224"/>
      <c r="C227" s="225"/>
      <c r="D227" s="226" t="s">
        <v>162</v>
      </c>
      <c r="E227" s="227" t="s">
        <v>1</v>
      </c>
      <c r="F227" s="228" t="s">
        <v>266</v>
      </c>
      <c r="G227" s="225"/>
      <c r="H227" s="229">
        <v>1.47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5" t="s">
        <v>162</v>
      </c>
      <c r="AU227" s="235" t="s">
        <v>84</v>
      </c>
      <c r="AV227" s="12" t="s">
        <v>86</v>
      </c>
      <c r="AW227" s="12" t="s">
        <v>32</v>
      </c>
      <c r="AX227" s="12" t="s">
        <v>76</v>
      </c>
      <c r="AY227" s="235" t="s">
        <v>155</v>
      </c>
    </row>
    <row r="228" s="12" customFormat="1">
      <c r="A228" s="12"/>
      <c r="B228" s="224"/>
      <c r="C228" s="225"/>
      <c r="D228" s="226" t="s">
        <v>162</v>
      </c>
      <c r="E228" s="227" t="s">
        <v>1</v>
      </c>
      <c r="F228" s="228" t="s">
        <v>268</v>
      </c>
      <c r="G228" s="225"/>
      <c r="H228" s="229">
        <v>1.55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5" t="s">
        <v>162</v>
      </c>
      <c r="AU228" s="235" t="s">
        <v>84</v>
      </c>
      <c r="AV228" s="12" t="s">
        <v>86</v>
      </c>
      <c r="AW228" s="12" t="s">
        <v>32</v>
      </c>
      <c r="AX228" s="12" t="s">
        <v>76</v>
      </c>
      <c r="AY228" s="235" t="s">
        <v>155</v>
      </c>
    </row>
    <row r="229" s="13" customFormat="1">
      <c r="A229" s="13"/>
      <c r="B229" s="236"/>
      <c r="C229" s="237"/>
      <c r="D229" s="226" t="s">
        <v>162</v>
      </c>
      <c r="E229" s="238" t="s">
        <v>1</v>
      </c>
      <c r="F229" s="239" t="s">
        <v>164</v>
      </c>
      <c r="G229" s="237"/>
      <c r="H229" s="240">
        <v>4.4900000000000002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162</v>
      </c>
      <c r="AU229" s="246" t="s">
        <v>84</v>
      </c>
      <c r="AV229" s="13" t="s">
        <v>160</v>
      </c>
      <c r="AW229" s="13" t="s">
        <v>32</v>
      </c>
      <c r="AX229" s="13" t="s">
        <v>84</v>
      </c>
      <c r="AY229" s="246" t="s">
        <v>155</v>
      </c>
    </row>
    <row r="230" s="2" customFormat="1" ht="21.75" customHeight="1">
      <c r="A230" s="37"/>
      <c r="B230" s="38"/>
      <c r="C230" s="210" t="s">
        <v>277</v>
      </c>
      <c r="D230" s="210" t="s">
        <v>156</v>
      </c>
      <c r="E230" s="211" t="s">
        <v>278</v>
      </c>
      <c r="F230" s="212" t="s">
        <v>275</v>
      </c>
      <c r="G230" s="213" t="s">
        <v>159</v>
      </c>
      <c r="H230" s="214">
        <v>6.7400000000000002</v>
      </c>
      <c r="I230" s="215"/>
      <c r="J230" s="216">
        <f>ROUND(I230*H230,2)</f>
        <v>0</v>
      </c>
      <c r="K230" s="217"/>
      <c r="L230" s="43"/>
      <c r="M230" s="218" t="s">
        <v>1</v>
      </c>
      <c r="N230" s="219" t="s">
        <v>41</v>
      </c>
      <c r="O230" s="90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2" t="s">
        <v>160</v>
      </c>
      <c r="AT230" s="222" t="s">
        <v>156</v>
      </c>
      <c r="AU230" s="222" t="s">
        <v>84</v>
      </c>
      <c r="AY230" s="16" t="s">
        <v>155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6" t="s">
        <v>84</v>
      </c>
      <c r="BK230" s="223">
        <f>ROUND(I230*H230,2)</f>
        <v>0</v>
      </c>
      <c r="BL230" s="16" t="s">
        <v>160</v>
      </c>
      <c r="BM230" s="222" t="s">
        <v>279</v>
      </c>
    </row>
    <row r="231" s="12" customFormat="1">
      <c r="A231" s="12"/>
      <c r="B231" s="224"/>
      <c r="C231" s="225"/>
      <c r="D231" s="226" t="s">
        <v>162</v>
      </c>
      <c r="E231" s="227" t="s">
        <v>1</v>
      </c>
      <c r="F231" s="228" t="s">
        <v>261</v>
      </c>
      <c r="G231" s="225"/>
      <c r="H231" s="229">
        <v>4.5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35" t="s">
        <v>162</v>
      </c>
      <c r="AU231" s="235" t="s">
        <v>84</v>
      </c>
      <c r="AV231" s="12" t="s">
        <v>86</v>
      </c>
      <c r="AW231" s="12" t="s">
        <v>32</v>
      </c>
      <c r="AX231" s="12" t="s">
        <v>76</v>
      </c>
      <c r="AY231" s="235" t="s">
        <v>155</v>
      </c>
    </row>
    <row r="232" s="12" customFormat="1">
      <c r="A232" s="12"/>
      <c r="B232" s="224"/>
      <c r="C232" s="225"/>
      <c r="D232" s="226" t="s">
        <v>162</v>
      </c>
      <c r="E232" s="227" t="s">
        <v>1</v>
      </c>
      <c r="F232" s="228" t="s">
        <v>262</v>
      </c>
      <c r="G232" s="225"/>
      <c r="H232" s="229">
        <v>0.23999999999999999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5" t="s">
        <v>162</v>
      </c>
      <c r="AU232" s="235" t="s">
        <v>84</v>
      </c>
      <c r="AV232" s="12" t="s">
        <v>86</v>
      </c>
      <c r="AW232" s="12" t="s">
        <v>32</v>
      </c>
      <c r="AX232" s="12" t="s">
        <v>76</v>
      </c>
      <c r="AY232" s="235" t="s">
        <v>155</v>
      </c>
    </row>
    <row r="233" s="12" customFormat="1">
      <c r="A233" s="12"/>
      <c r="B233" s="224"/>
      <c r="C233" s="225"/>
      <c r="D233" s="226" t="s">
        <v>162</v>
      </c>
      <c r="E233" s="227" t="s">
        <v>1</v>
      </c>
      <c r="F233" s="228" t="s">
        <v>86</v>
      </c>
      <c r="G233" s="225"/>
      <c r="H233" s="229">
        <v>2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5" t="s">
        <v>162</v>
      </c>
      <c r="AU233" s="235" t="s">
        <v>84</v>
      </c>
      <c r="AV233" s="12" t="s">
        <v>86</v>
      </c>
      <c r="AW233" s="12" t="s">
        <v>32</v>
      </c>
      <c r="AX233" s="12" t="s">
        <v>76</v>
      </c>
      <c r="AY233" s="235" t="s">
        <v>155</v>
      </c>
    </row>
    <row r="234" s="13" customFormat="1">
      <c r="A234" s="13"/>
      <c r="B234" s="236"/>
      <c r="C234" s="237"/>
      <c r="D234" s="226" t="s">
        <v>162</v>
      </c>
      <c r="E234" s="238" t="s">
        <v>1</v>
      </c>
      <c r="F234" s="239" t="s">
        <v>164</v>
      </c>
      <c r="G234" s="237"/>
      <c r="H234" s="240">
        <v>6.7400000000000002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162</v>
      </c>
      <c r="AU234" s="246" t="s">
        <v>84</v>
      </c>
      <c r="AV234" s="13" t="s">
        <v>160</v>
      </c>
      <c r="AW234" s="13" t="s">
        <v>32</v>
      </c>
      <c r="AX234" s="13" t="s">
        <v>84</v>
      </c>
      <c r="AY234" s="246" t="s">
        <v>155</v>
      </c>
    </row>
    <row r="235" s="2" customFormat="1" ht="21.75" customHeight="1">
      <c r="A235" s="37"/>
      <c r="B235" s="38"/>
      <c r="C235" s="210" t="s">
        <v>280</v>
      </c>
      <c r="D235" s="210" t="s">
        <v>156</v>
      </c>
      <c r="E235" s="211" t="s">
        <v>281</v>
      </c>
      <c r="F235" s="212" t="s">
        <v>275</v>
      </c>
      <c r="G235" s="213" t="s">
        <v>159</v>
      </c>
      <c r="H235" s="214">
        <v>7.5999999999999996</v>
      </c>
      <c r="I235" s="215"/>
      <c r="J235" s="216">
        <f>ROUND(I235*H235,2)</f>
        <v>0</v>
      </c>
      <c r="K235" s="217"/>
      <c r="L235" s="43"/>
      <c r="M235" s="218" t="s">
        <v>1</v>
      </c>
      <c r="N235" s="219" t="s">
        <v>41</v>
      </c>
      <c r="O235" s="90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160</v>
      </c>
      <c r="AT235" s="222" t="s">
        <v>156</v>
      </c>
      <c r="AU235" s="222" t="s">
        <v>84</v>
      </c>
      <c r="AY235" s="16" t="s">
        <v>155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84</v>
      </c>
      <c r="BK235" s="223">
        <f>ROUND(I235*H235,2)</f>
        <v>0</v>
      </c>
      <c r="BL235" s="16" t="s">
        <v>160</v>
      </c>
      <c r="BM235" s="222" t="s">
        <v>282</v>
      </c>
    </row>
    <row r="236" s="12" customFormat="1">
      <c r="A236" s="12"/>
      <c r="B236" s="224"/>
      <c r="C236" s="225"/>
      <c r="D236" s="226" t="s">
        <v>162</v>
      </c>
      <c r="E236" s="227" t="s">
        <v>1</v>
      </c>
      <c r="F236" s="228" t="s">
        <v>256</v>
      </c>
      <c r="G236" s="225"/>
      <c r="H236" s="229">
        <v>5.5999999999999996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5" t="s">
        <v>162</v>
      </c>
      <c r="AU236" s="235" t="s">
        <v>84</v>
      </c>
      <c r="AV236" s="12" t="s">
        <v>86</v>
      </c>
      <c r="AW236" s="12" t="s">
        <v>32</v>
      </c>
      <c r="AX236" s="12" t="s">
        <v>76</v>
      </c>
      <c r="AY236" s="235" t="s">
        <v>155</v>
      </c>
    </row>
    <row r="237" s="12" customFormat="1">
      <c r="A237" s="12"/>
      <c r="B237" s="224"/>
      <c r="C237" s="225"/>
      <c r="D237" s="226" t="s">
        <v>162</v>
      </c>
      <c r="E237" s="227" t="s">
        <v>1</v>
      </c>
      <c r="F237" s="228" t="s">
        <v>257</v>
      </c>
      <c r="G237" s="225"/>
      <c r="H237" s="229">
        <v>2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35" t="s">
        <v>162</v>
      </c>
      <c r="AU237" s="235" t="s">
        <v>84</v>
      </c>
      <c r="AV237" s="12" t="s">
        <v>86</v>
      </c>
      <c r="AW237" s="12" t="s">
        <v>32</v>
      </c>
      <c r="AX237" s="12" t="s">
        <v>76</v>
      </c>
      <c r="AY237" s="235" t="s">
        <v>155</v>
      </c>
    </row>
    <row r="238" s="13" customFormat="1">
      <c r="A238" s="13"/>
      <c r="B238" s="236"/>
      <c r="C238" s="237"/>
      <c r="D238" s="226" t="s">
        <v>162</v>
      </c>
      <c r="E238" s="238" t="s">
        <v>1</v>
      </c>
      <c r="F238" s="239" t="s">
        <v>164</v>
      </c>
      <c r="G238" s="237"/>
      <c r="H238" s="240">
        <v>7.5999999999999996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162</v>
      </c>
      <c r="AU238" s="246" t="s">
        <v>84</v>
      </c>
      <c r="AV238" s="13" t="s">
        <v>160</v>
      </c>
      <c r="AW238" s="13" t="s">
        <v>32</v>
      </c>
      <c r="AX238" s="13" t="s">
        <v>84</v>
      </c>
      <c r="AY238" s="246" t="s">
        <v>155</v>
      </c>
    </row>
    <row r="239" s="2" customFormat="1" ht="21.75" customHeight="1">
      <c r="A239" s="37"/>
      <c r="B239" s="38"/>
      <c r="C239" s="210" t="s">
        <v>283</v>
      </c>
      <c r="D239" s="210" t="s">
        <v>156</v>
      </c>
      <c r="E239" s="211" t="s">
        <v>284</v>
      </c>
      <c r="F239" s="212" t="s">
        <v>285</v>
      </c>
      <c r="G239" s="213" t="s">
        <v>189</v>
      </c>
      <c r="H239" s="214">
        <v>4</v>
      </c>
      <c r="I239" s="215"/>
      <c r="J239" s="216">
        <f>ROUND(I239*H239,2)</f>
        <v>0</v>
      </c>
      <c r="K239" s="217"/>
      <c r="L239" s="43"/>
      <c r="M239" s="218" t="s">
        <v>1</v>
      </c>
      <c r="N239" s="219" t="s">
        <v>41</v>
      </c>
      <c r="O239" s="90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160</v>
      </c>
      <c r="AT239" s="222" t="s">
        <v>156</v>
      </c>
      <c r="AU239" s="222" t="s">
        <v>84</v>
      </c>
      <c r="AY239" s="16" t="s">
        <v>155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84</v>
      </c>
      <c r="BK239" s="223">
        <f>ROUND(I239*H239,2)</f>
        <v>0</v>
      </c>
      <c r="BL239" s="16" t="s">
        <v>160</v>
      </c>
      <c r="BM239" s="222" t="s">
        <v>286</v>
      </c>
    </row>
    <row r="240" s="2" customFormat="1" ht="21.75" customHeight="1">
      <c r="A240" s="37"/>
      <c r="B240" s="38"/>
      <c r="C240" s="210" t="s">
        <v>267</v>
      </c>
      <c r="D240" s="210" t="s">
        <v>156</v>
      </c>
      <c r="E240" s="211" t="s">
        <v>287</v>
      </c>
      <c r="F240" s="212" t="s">
        <v>288</v>
      </c>
      <c r="G240" s="213" t="s">
        <v>159</v>
      </c>
      <c r="H240" s="214">
        <v>27.84</v>
      </c>
      <c r="I240" s="215"/>
      <c r="J240" s="216">
        <f>ROUND(I240*H240,2)</f>
        <v>0</v>
      </c>
      <c r="K240" s="217"/>
      <c r="L240" s="43"/>
      <c r="M240" s="218" t="s">
        <v>1</v>
      </c>
      <c r="N240" s="219" t="s">
        <v>41</v>
      </c>
      <c r="O240" s="90"/>
      <c r="P240" s="220">
        <f>O240*H240</f>
        <v>0</v>
      </c>
      <c r="Q240" s="220">
        <v>0</v>
      </c>
      <c r="R240" s="220">
        <f>Q240*H240</f>
        <v>0</v>
      </c>
      <c r="S240" s="220">
        <v>0</v>
      </c>
      <c r="T240" s="22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2" t="s">
        <v>160</v>
      </c>
      <c r="AT240" s="222" t="s">
        <v>156</v>
      </c>
      <c r="AU240" s="222" t="s">
        <v>84</v>
      </c>
      <c r="AY240" s="16" t="s">
        <v>155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6" t="s">
        <v>84</v>
      </c>
      <c r="BK240" s="223">
        <f>ROUND(I240*H240,2)</f>
        <v>0</v>
      </c>
      <c r="BL240" s="16" t="s">
        <v>160</v>
      </c>
      <c r="BM240" s="222" t="s">
        <v>289</v>
      </c>
    </row>
    <row r="241" s="12" customFormat="1">
      <c r="A241" s="12"/>
      <c r="B241" s="224"/>
      <c r="C241" s="225"/>
      <c r="D241" s="226" t="s">
        <v>162</v>
      </c>
      <c r="E241" s="227" t="s">
        <v>1</v>
      </c>
      <c r="F241" s="228" t="s">
        <v>290</v>
      </c>
      <c r="G241" s="225"/>
      <c r="H241" s="229">
        <v>10.24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5" t="s">
        <v>162</v>
      </c>
      <c r="AU241" s="235" t="s">
        <v>84</v>
      </c>
      <c r="AV241" s="12" t="s">
        <v>86</v>
      </c>
      <c r="AW241" s="12" t="s">
        <v>32</v>
      </c>
      <c r="AX241" s="12" t="s">
        <v>76</v>
      </c>
      <c r="AY241" s="235" t="s">
        <v>155</v>
      </c>
    </row>
    <row r="242" s="12" customFormat="1">
      <c r="A242" s="12"/>
      <c r="B242" s="224"/>
      <c r="C242" s="225"/>
      <c r="D242" s="226" t="s">
        <v>162</v>
      </c>
      <c r="E242" s="227" t="s">
        <v>1</v>
      </c>
      <c r="F242" s="228" t="s">
        <v>291</v>
      </c>
      <c r="G242" s="225"/>
      <c r="H242" s="229">
        <v>17.600000000000001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5" t="s">
        <v>162</v>
      </c>
      <c r="AU242" s="235" t="s">
        <v>84</v>
      </c>
      <c r="AV242" s="12" t="s">
        <v>86</v>
      </c>
      <c r="AW242" s="12" t="s">
        <v>32</v>
      </c>
      <c r="AX242" s="12" t="s">
        <v>76</v>
      </c>
      <c r="AY242" s="235" t="s">
        <v>155</v>
      </c>
    </row>
    <row r="243" s="13" customFormat="1">
      <c r="A243" s="13"/>
      <c r="B243" s="236"/>
      <c r="C243" s="237"/>
      <c r="D243" s="226" t="s">
        <v>162</v>
      </c>
      <c r="E243" s="238" t="s">
        <v>1</v>
      </c>
      <c r="F243" s="239" t="s">
        <v>164</v>
      </c>
      <c r="G243" s="237"/>
      <c r="H243" s="240">
        <v>27.84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162</v>
      </c>
      <c r="AU243" s="246" t="s">
        <v>84</v>
      </c>
      <c r="AV243" s="13" t="s">
        <v>160</v>
      </c>
      <c r="AW243" s="13" t="s">
        <v>32</v>
      </c>
      <c r="AX243" s="13" t="s">
        <v>84</v>
      </c>
      <c r="AY243" s="246" t="s">
        <v>155</v>
      </c>
    </row>
    <row r="244" s="2" customFormat="1" ht="21.75" customHeight="1">
      <c r="A244" s="37"/>
      <c r="B244" s="38"/>
      <c r="C244" s="210" t="s">
        <v>292</v>
      </c>
      <c r="D244" s="210" t="s">
        <v>156</v>
      </c>
      <c r="E244" s="211" t="s">
        <v>293</v>
      </c>
      <c r="F244" s="212" t="s">
        <v>294</v>
      </c>
      <c r="G244" s="213" t="s">
        <v>175</v>
      </c>
      <c r="H244" s="214">
        <v>9.4000000000000004</v>
      </c>
      <c r="I244" s="215"/>
      <c r="J244" s="216">
        <f>ROUND(I244*H244,2)</f>
        <v>0</v>
      </c>
      <c r="K244" s="217"/>
      <c r="L244" s="43"/>
      <c r="M244" s="218" t="s">
        <v>1</v>
      </c>
      <c r="N244" s="219" t="s">
        <v>41</v>
      </c>
      <c r="O244" s="90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2" t="s">
        <v>160</v>
      </c>
      <c r="AT244" s="222" t="s">
        <v>156</v>
      </c>
      <c r="AU244" s="222" t="s">
        <v>84</v>
      </c>
      <c r="AY244" s="16" t="s">
        <v>155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6" t="s">
        <v>84</v>
      </c>
      <c r="BK244" s="223">
        <f>ROUND(I244*H244,2)</f>
        <v>0</v>
      </c>
      <c r="BL244" s="16" t="s">
        <v>160</v>
      </c>
      <c r="BM244" s="222" t="s">
        <v>295</v>
      </c>
    </row>
    <row r="245" s="12" customFormat="1">
      <c r="A245" s="12"/>
      <c r="B245" s="224"/>
      <c r="C245" s="225"/>
      <c r="D245" s="226" t="s">
        <v>162</v>
      </c>
      <c r="E245" s="227" t="s">
        <v>1</v>
      </c>
      <c r="F245" s="228" t="s">
        <v>296</v>
      </c>
      <c r="G245" s="225"/>
      <c r="H245" s="229">
        <v>6.2000000000000002</v>
      </c>
      <c r="I245" s="230"/>
      <c r="J245" s="225"/>
      <c r="K245" s="225"/>
      <c r="L245" s="231"/>
      <c r="M245" s="232"/>
      <c r="N245" s="233"/>
      <c r="O245" s="233"/>
      <c r="P245" s="233"/>
      <c r="Q245" s="233"/>
      <c r="R245" s="233"/>
      <c r="S245" s="233"/>
      <c r="T245" s="234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35" t="s">
        <v>162</v>
      </c>
      <c r="AU245" s="235" t="s">
        <v>84</v>
      </c>
      <c r="AV245" s="12" t="s">
        <v>86</v>
      </c>
      <c r="AW245" s="12" t="s">
        <v>32</v>
      </c>
      <c r="AX245" s="12" t="s">
        <v>76</v>
      </c>
      <c r="AY245" s="235" t="s">
        <v>155</v>
      </c>
    </row>
    <row r="246" s="12" customFormat="1">
      <c r="A246" s="12"/>
      <c r="B246" s="224"/>
      <c r="C246" s="225"/>
      <c r="D246" s="226" t="s">
        <v>162</v>
      </c>
      <c r="E246" s="227" t="s">
        <v>1</v>
      </c>
      <c r="F246" s="228" t="s">
        <v>297</v>
      </c>
      <c r="G246" s="225"/>
      <c r="H246" s="229">
        <v>3.2000000000000002</v>
      </c>
      <c r="I246" s="230"/>
      <c r="J246" s="225"/>
      <c r="K246" s="225"/>
      <c r="L246" s="231"/>
      <c r="M246" s="232"/>
      <c r="N246" s="233"/>
      <c r="O246" s="233"/>
      <c r="P246" s="233"/>
      <c r="Q246" s="233"/>
      <c r="R246" s="233"/>
      <c r="S246" s="233"/>
      <c r="T246" s="234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35" t="s">
        <v>162</v>
      </c>
      <c r="AU246" s="235" t="s">
        <v>84</v>
      </c>
      <c r="AV246" s="12" t="s">
        <v>86</v>
      </c>
      <c r="AW246" s="12" t="s">
        <v>32</v>
      </c>
      <c r="AX246" s="12" t="s">
        <v>76</v>
      </c>
      <c r="AY246" s="235" t="s">
        <v>155</v>
      </c>
    </row>
    <row r="247" s="13" customFormat="1">
      <c r="A247" s="13"/>
      <c r="B247" s="236"/>
      <c r="C247" s="237"/>
      <c r="D247" s="226" t="s">
        <v>162</v>
      </c>
      <c r="E247" s="238" t="s">
        <v>1</v>
      </c>
      <c r="F247" s="239" t="s">
        <v>164</v>
      </c>
      <c r="G247" s="237"/>
      <c r="H247" s="240">
        <v>9.4000000000000004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162</v>
      </c>
      <c r="AU247" s="246" t="s">
        <v>84</v>
      </c>
      <c r="AV247" s="13" t="s">
        <v>160</v>
      </c>
      <c r="AW247" s="13" t="s">
        <v>32</v>
      </c>
      <c r="AX247" s="13" t="s">
        <v>84</v>
      </c>
      <c r="AY247" s="246" t="s">
        <v>155</v>
      </c>
    </row>
    <row r="248" s="2" customFormat="1" ht="21.75" customHeight="1">
      <c r="A248" s="37"/>
      <c r="B248" s="38"/>
      <c r="C248" s="210" t="s">
        <v>298</v>
      </c>
      <c r="D248" s="210" t="s">
        <v>156</v>
      </c>
      <c r="E248" s="211" t="s">
        <v>299</v>
      </c>
      <c r="F248" s="212" t="s">
        <v>294</v>
      </c>
      <c r="G248" s="213" t="s">
        <v>175</v>
      </c>
      <c r="H248" s="214">
        <v>6</v>
      </c>
      <c r="I248" s="215"/>
      <c r="J248" s="216">
        <f>ROUND(I248*H248,2)</f>
        <v>0</v>
      </c>
      <c r="K248" s="217"/>
      <c r="L248" s="43"/>
      <c r="M248" s="218" t="s">
        <v>1</v>
      </c>
      <c r="N248" s="219" t="s">
        <v>41</v>
      </c>
      <c r="O248" s="90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2" t="s">
        <v>160</v>
      </c>
      <c r="AT248" s="222" t="s">
        <v>156</v>
      </c>
      <c r="AU248" s="222" t="s">
        <v>84</v>
      </c>
      <c r="AY248" s="16" t="s">
        <v>155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6" t="s">
        <v>84</v>
      </c>
      <c r="BK248" s="223">
        <f>ROUND(I248*H248,2)</f>
        <v>0</v>
      </c>
      <c r="BL248" s="16" t="s">
        <v>160</v>
      </c>
      <c r="BM248" s="222" t="s">
        <v>300</v>
      </c>
    </row>
    <row r="249" s="12" customFormat="1">
      <c r="A249" s="12"/>
      <c r="B249" s="224"/>
      <c r="C249" s="225"/>
      <c r="D249" s="226" t="s">
        <v>162</v>
      </c>
      <c r="E249" s="227" t="s">
        <v>1</v>
      </c>
      <c r="F249" s="228" t="s">
        <v>301</v>
      </c>
      <c r="G249" s="225"/>
      <c r="H249" s="229">
        <v>3.1000000000000001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5" t="s">
        <v>162</v>
      </c>
      <c r="AU249" s="235" t="s">
        <v>84</v>
      </c>
      <c r="AV249" s="12" t="s">
        <v>86</v>
      </c>
      <c r="AW249" s="12" t="s">
        <v>32</v>
      </c>
      <c r="AX249" s="12" t="s">
        <v>76</v>
      </c>
      <c r="AY249" s="235" t="s">
        <v>155</v>
      </c>
    </row>
    <row r="250" s="12" customFormat="1">
      <c r="A250" s="12"/>
      <c r="B250" s="224"/>
      <c r="C250" s="225"/>
      <c r="D250" s="226" t="s">
        <v>162</v>
      </c>
      <c r="E250" s="227" t="s">
        <v>1</v>
      </c>
      <c r="F250" s="228" t="s">
        <v>302</v>
      </c>
      <c r="G250" s="225"/>
      <c r="H250" s="229">
        <v>2.8999999999999999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5" t="s">
        <v>162</v>
      </c>
      <c r="AU250" s="235" t="s">
        <v>84</v>
      </c>
      <c r="AV250" s="12" t="s">
        <v>86</v>
      </c>
      <c r="AW250" s="12" t="s">
        <v>32</v>
      </c>
      <c r="AX250" s="12" t="s">
        <v>76</v>
      </c>
      <c r="AY250" s="235" t="s">
        <v>155</v>
      </c>
    </row>
    <row r="251" s="13" customFormat="1">
      <c r="A251" s="13"/>
      <c r="B251" s="236"/>
      <c r="C251" s="237"/>
      <c r="D251" s="226" t="s">
        <v>162</v>
      </c>
      <c r="E251" s="238" t="s">
        <v>1</v>
      </c>
      <c r="F251" s="239" t="s">
        <v>164</v>
      </c>
      <c r="G251" s="237"/>
      <c r="H251" s="240">
        <v>6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162</v>
      </c>
      <c r="AU251" s="246" t="s">
        <v>84</v>
      </c>
      <c r="AV251" s="13" t="s">
        <v>160</v>
      </c>
      <c r="AW251" s="13" t="s">
        <v>32</v>
      </c>
      <c r="AX251" s="13" t="s">
        <v>84</v>
      </c>
      <c r="AY251" s="246" t="s">
        <v>155</v>
      </c>
    </row>
    <row r="252" s="2" customFormat="1" ht="21.75" customHeight="1">
      <c r="A252" s="37"/>
      <c r="B252" s="38"/>
      <c r="C252" s="210" t="s">
        <v>303</v>
      </c>
      <c r="D252" s="210" t="s">
        <v>156</v>
      </c>
      <c r="E252" s="211" t="s">
        <v>304</v>
      </c>
      <c r="F252" s="212" t="s">
        <v>305</v>
      </c>
      <c r="G252" s="213" t="s">
        <v>175</v>
      </c>
      <c r="H252" s="214">
        <v>11.300000000000001</v>
      </c>
      <c r="I252" s="215"/>
      <c r="J252" s="216">
        <f>ROUND(I252*H252,2)</f>
        <v>0</v>
      </c>
      <c r="K252" s="217"/>
      <c r="L252" s="43"/>
      <c r="M252" s="218" t="s">
        <v>1</v>
      </c>
      <c r="N252" s="219" t="s">
        <v>41</v>
      </c>
      <c r="O252" s="90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2" t="s">
        <v>160</v>
      </c>
      <c r="AT252" s="222" t="s">
        <v>156</v>
      </c>
      <c r="AU252" s="222" t="s">
        <v>84</v>
      </c>
      <c r="AY252" s="16" t="s">
        <v>155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6" t="s">
        <v>84</v>
      </c>
      <c r="BK252" s="223">
        <f>ROUND(I252*H252,2)</f>
        <v>0</v>
      </c>
      <c r="BL252" s="16" t="s">
        <v>160</v>
      </c>
      <c r="BM252" s="222" t="s">
        <v>306</v>
      </c>
    </row>
    <row r="253" s="12" customFormat="1">
      <c r="A253" s="12"/>
      <c r="B253" s="224"/>
      <c r="C253" s="225"/>
      <c r="D253" s="226" t="s">
        <v>162</v>
      </c>
      <c r="E253" s="227" t="s">
        <v>1</v>
      </c>
      <c r="F253" s="228" t="s">
        <v>307</v>
      </c>
      <c r="G253" s="225"/>
      <c r="H253" s="229">
        <v>2.5499999999999998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5" t="s">
        <v>162</v>
      </c>
      <c r="AU253" s="235" t="s">
        <v>84</v>
      </c>
      <c r="AV253" s="12" t="s">
        <v>86</v>
      </c>
      <c r="AW253" s="12" t="s">
        <v>32</v>
      </c>
      <c r="AX253" s="12" t="s">
        <v>76</v>
      </c>
      <c r="AY253" s="235" t="s">
        <v>155</v>
      </c>
    </row>
    <row r="254" s="12" customFormat="1">
      <c r="A254" s="12"/>
      <c r="B254" s="224"/>
      <c r="C254" s="225"/>
      <c r="D254" s="226" t="s">
        <v>162</v>
      </c>
      <c r="E254" s="227" t="s">
        <v>1</v>
      </c>
      <c r="F254" s="228" t="s">
        <v>307</v>
      </c>
      <c r="G254" s="225"/>
      <c r="H254" s="229">
        <v>2.5499999999999998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5" t="s">
        <v>162</v>
      </c>
      <c r="AU254" s="235" t="s">
        <v>84</v>
      </c>
      <c r="AV254" s="12" t="s">
        <v>86</v>
      </c>
      <c r="AW254" s="12" t="s">
        <v>32</v>
      </c>
      <c r="AX254" s="12" t="s">
        <v>76</v>
      </c>
      <c r="AY254" s="235" t="s">
        <v>155</v>
      </c>
    </row>
    <row r="255" s="12" customFormat="1">
      <c r="A255" s="12"/>
      <c r="B255" s="224"/>
      <c r="C255" s="225"/>
      <c r="D255" s="226" t="s">
        <v>162</v>
      </c>
      <c r="E255" s="227" t="s">
        <v>1</v>
      </c>
      <c r="F255" s="228" t="s">
        <v>296</v>
      </c>
      <c r="G255" s="225"/>
      <c r="H255" s="229">
        <v>6.2000000000000002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5" t="s">
        <v>162</v>
      </c>
      <c r="AU255" s="235" t="s">
        <v>84</v>
      </c>
      <c r="AV255" s="12" t="s">
        <v>86</v>
      </c>
      <c r="AW255" s="12" t="s">
        <v>32</v>
      </c>
      <c r="AX255" s="12" t="s">
        <v>76</v>
      </c>
      <c r="AY255" s="235" t="s">
        <v>155</v>
      </c>
    </row>
    <row r="256" s="13" customFormat="1">
      <c r="A256" s="13"/>
      <c r="B256" s="236"/>
      <c r="C256" s="237"/>
      <c r="D256" s="226" t="s">
        <v>162</v>
      </c>
      <c r="E256" s="238" t="s">
        <v>1</v>
      </c>
      <c r="F256" s="239" t="s">
        <v>164</v>
      </c>
      <c r="G256" s="237"/>
      <c r="H256" s="240">
        <v>11.300000000000001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162</v>
      </c>
      <c r="AU256" s="246" t="s">
        <v>84</v>
      </c>
      <c r="AV256" s="13" t="s">
        <v>160</v>
      </c>
      <c r="AW256" s="13" t="s">
        <v>32</v>
      </c>
      <c r="AX256" s="13" t="s">
        <v>84</v>
      </c>
      <c r="AY256" s="246" t="s">
        <v>155</v>
      </c>
    </row>
    <row r="257" s="2" customFormat="1" ht="21.75" customHeight="1">
      <c r="A257" s="37"/>
      <c r="B257" s="38"/>
      <c r="C257" s="247" t="s">
        <v>184</v>
      </c>
      <c r="D257" s="247" t="s">
        <v>220</v>
      </c>
      <c r="E257" s="248" t="s">
        <v>308</v>
      </c>
      <c r="F257" s="249" t="s">
        <v>309</v>
      </c>
      <c r="G257" s="250" t="s">
        <v>189</v>
      </c>
      <c r="H257" s="251">
        <v>4</v>
      </c>
      <c r="I257" s="252"/>
      <c r="J257" s="253">
        <f>ROUND(I257*H257,2)</f>
        <v>0</v>
      </c>
      <c r="K257" s="254"/>
      <c r="L257" s="255"/>
      <c r="M257" s="256" t="s">
        <v>1</v>
      </c>
      <c r="N257" s="257" t="s">
        <v>41</v>
      </c>
      <c r="O257" s="90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2" t="s">
        <v>197</v>
      </c>
      <c r="AT257" s="222" t="s">
        <v>220</v>
      </c>
      <c r="AU257" s="222" t="s">
        <v>84</v>
      </c>
      <c r="AY257" s="16" t="s">
        <v>155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6" t="s">
        <v>84</v>
      </c>
      <c r="BK257" s="223">
        <f>ROUND(I257*H257,2)</f>
        <v>0</v>
      </c>
      <c r="BL257" s="16" t="s">
        <v>160</v>
      </c>
      <c r="BM257" s="222" t="s">
        <v>310</v>
      </c>
    </row>
    <row r="258" s="2" customFormat="1" ht="21.75" customHeight="1">
      <c r="A258" s="37"/>
      <c r="B258" s="38"/>
      <c r="C258" s="210" t="s">
        <v>311</v>
      </c>
      <c r="D258" s="210" t="s">
        <v>156</v>
      </c>
      <c r="E258" s="211" t="s">
        <v>312</v>
      </c>
      <c r="F258" s="212" t="s">
        <v>313</v>
      </c>
      <c r="G258" s="213" t="s">
        <v>175</v>
      </c>
      <c r="H258" s="214">
        <v>59.539999999999999</v>
      </c>
      <c r="I258" s="215"/>
      <c r="J258" s="216">
        <f>ROUND(I258*H258,2)</f>
        <v>0</v>
      </c>
      <c r="K258" s="217"/>
      <c r="L258" s="43"/>
      <c r="M258" s="218" t="s">
        <v>1</v>
      </c>
      <c r="N258" s="219" t="s">
        <v>41</v>
      </c>
      <c r="O258" s="90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2" t="s">
        <v>160</v>
      </c>
      <c r="AT258" s="222" t="s">
        <v>156</v>
      </c>
      <c r="AU258" s="222" t="s">
        <v>84</v>
      </c>
      <c r="AY258" s="16" t="s">
        <v>155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6" t="s">
        <v>84</v>
      </c>
      <c r="BK258" s="223">
        <f>ROUND(I258*H258,2)</f>
        <v>0</v>
      </c>
      <c r="BL258" s="16" t="s">
        <v>160</v>
      </c>
      <c r="BM258" s="222" t="s">
        <v>314</v>
      </c>
    </row>
    <row r="259" s="12" customFormat="1">
      <c r="A259" s="12"/>
      <c r="B259" s="224"/>
      <c r="C259" s="225"/>
      <c r="D259" s="226" t="s">
        <v>162</v>
      </c>
      <c r="E259" s="227" t="s">
        <v>1</v>
      </c>
      <c r="F259" s="228" t="s">
        <v>315</v>
      </c>
      <c r="G259" s="225"/>
      <c r="H259" s="229">
        <v>5.0499999999999998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5" t="s">
        <v>162</v>
      </c>
      <c r="AU259" s="235" t="s">
        <v>84</v>
      </c>
      <c r="AV259" s="12" t="s">
        <v>86</v>
      </c>
      <c r="AW259" s="12" t="s">
        <v>32</v>
      </c>
      <c r="AX259" s="12" t="s">
        <v>76</v>
      </c>
      <c r="AY259" s="235" t="s">
        <v>155</v>
      </c>
    </row>
    <row r="260" s="12" customFormat="1">
      <c r="A260" s="12"/>
      <c r="B260" s="224"/>
      <c r="C260" s="225"/>
      <c r="D260" s="226" t="s">
        <v>162</v>
      </c>
      <c r="E260" s="227" t="s">
        <v>1</v>
      </c>
      <c r="F260" s="228" t="s">
        <v>316</v>
      </c>
      <c r="G260" s="225"/>
      <c r="H260" s="229">
        <v>7.2999999999999998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35" t="s">
        <v>162</v>
      </c>
      <c r="AU260" s="235" t="s">
        <v>84</v>
      </c>
      <c r="AV260" s="12" t="s">
        <v>86</v>
      </c>
      <c r="AW260" s="12" t="s">
        <v>32</v>
      </c>
      <c r="AX260" s="12" t="s">
        <v>76</v>
      </c>
      <c r="AY260" s="235" t="s">
        <v>155</v>
      </c>
    </row>
    <row r="261" s="12" customFormat="1">
      <c r="A261" s="12"/>
      <c r="B261" s="224"/>
      <c r="C261" s="225"/>
      <c r="D261" s="226" t="s">
        <v>162</v>
      </c>
      <c r="E261" s="227" t="s">
        <v>1</v>
      </c>
      <c r="F261" s="228" t="s">
        <v>317</v>
      </c>
      <c r="G261" s="225"/>
      <c r="H261" s="229">
        <v>17.859999999999999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5" t="s">
        <v>162</v>
      </c>
      <c r="AU261" s="235" t="s">
        <v>84</v>
      </c>
      <c r="AV261" s="12" t="s">
        <v>86</v>
      </c>
      <c r="AW261" s="12" t="s">
        <v>32</v>
      </c>
      <c r="AX261" s="12" t="s">
        <v>76</v>
      </c>
      <c r="AY261" s="235" t="s">
        <v>155</v>
      </c>
    </row>
    <row r="262" s="12" customFormat="1">
      <c r="A262" s="12"/>
      <c r="B262" s="224"/>
      <c r="C262" s="225"/>
      <c r="D262" s="226" t="s">
        <v>162</v>
      </c>
      <c r="E262" s="227" t="s">
        <v>1</v>
      </c>
      <c r="F262" s="228" t="s">
        <v>318</v>
      </c>
      <c r="G262" s="225"/>
      <c r="H262" s="229">
        <v>15.15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5" t="s">
        <v>162</v>
      </c>
      <c r="AU262" s="235" t="s">
        <v>84</v>
      </c>
      <c r="AV262" s="12" t="s">
        <v>86</v>
      </c>
      <c r="AW262" s="12" t="s">
        <v>32</v>
      </c>
      <c r="AX262" s="12" t="s">
        <v>76</v>
      </c>
      <c r="AY262" s="235" t="s">
        <v>155</v>
      </c>
    </row>
    <row r="263" s="12" customFormat="1">
      <c r="A263" s="12"/>
      <c r="B263" s="224"/>
      <c r="C263" s="225"/>
      <c r="D263" s="226" t="s">
        <v>162</v>
      </c>
      <c r="E263" s="227" t="s">
        <v>1</v>
      </c>
      <c r="F263" s="228" t="s">
        <v>319</v>
      </c>
      <c r="G263" s="225"/>
      <c r="H263" s="229">
        <v>14.18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5" t="s">
        <v>162</v>
      </c>
      <c r="AU263" s="235" t="s">
        <v>84</v>
      </c>
      <c r="AV263" s="12" t="s">
        <v>86</v>
      </c>
      <c r="AW263" s="12" t="s">
        <v>32</v>
      </c>
      <c r="AX263" s="12" t="s">
        <v>76</v>
      </c>
      <c r="AY263" s="235" t="s">
        <v>155</v>
      </c>
    </row>
    <row r="264" s="13" customFormat="1">
      <c r="A264" s="13"/>
      <c r="B264" s="236"/>
      <c r="C264" s="237"/>
      <c r="D264" s="226" t="s">
        <v>162</v>
      </c>
      <c r="E264" s="238" t="s">
        <v>1</v>
      </c>
      <c r="F264" s="239" t="s">
        <v>164</v>
      </c>
      <c r="G264" s="237"/>
      <c r="H264" s="240">
        <v>59.539999999999999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162</v>
      </c>
      <c r="AU264" s="246" t="s">
        <v>84</v>
      </c>
      <c r="AV264" s="13" t="s">
        <v>160</v>
      </c>
      <c r="AW264" s="13" t="s">
        <v>32</v>
      </c>
      <c r="AX264" s="13" t="s">
        <v>84</v>
      </c>
      <c r="AY264" s="246" t="s">
        <v>155</v>
      </c>
    </row>
    <row r="265" s="2" customFormat="1" ht="21.75" customHeight="1">
      <c r="A265" s="37"/>
      <c r="B265" s="38"/>
      <c r="C265" s="210" t="s">
        <v>320</v>
      </c>
      <c r="D265" s="210" t="s">
        <v>156</v>
      </c>
      <c r="E265" s="211" t="s">
        <v>321</v>
      </c>
      <c r="F265" s="212" t="s">
        <v>322</v>
      </c>
      <c r="G265" s="213" t="s">
        <v>175</v>
      </c>
      <c r="H265" s="214">
        <v>65.900000000000006</v>
      </c>
      <c r="I265" s="215"/>
      <c r="J265" s="216">
        <f>ROUND(I265*H265,2)</f>
        <v>0</v>
      </c>
      <c r="K265" s="217"/>
      <c r="L265" s="43"/>
      <c r="M265" s="218" t="s">
        <v>1</v>
      </c>
      <c r="N265" s="219" t="s">
        <v>41</v>
      </c>
      <c r="O265" s="90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2" t="s">
        <v>160</v>
      </c>
      <c r="AT265" s="222" t="s">
        <v>156</v>
      </c>
      <c r="AU265" s="222" t="s">
        <v>84</v>
      </c>
      <c r="AY265" s="16" t="s">
        <v>155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6" t="s">
        <v>84</v>
      </c>
      <c r="BK265" s="223">
        <f>ROUND(I265*H265,2)</f>
        <v>0</v>
      </c>
      <c r="BL265" s="16" t="s">
        <v>160</v>
      </c>
      <c r="BM265" s="222" t="s">
        <v>323</v>
      </c>
    </row>
    <row r="266" s="12" customFormat="1">
      <c r="A266" s="12"/>
      <c r="B266" s="224"/>
      <c r="C266" s="225"/>
      <c r="D266" s="226" t="s">
        <v>162</v>
      </c>
      <c r="E266" s="227" t="s">
        <v>1</v>
      </c>
      <c r="F266" s="228" t="s">
        <v>324</v>
      </c>
      <c r="G266" s="225"/>
      <c r="H266" s="229">
        <v>16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5" t="s">
        <v>162</v>
      </c>
      <c r="AU266" s="235" t="s">
        <v>84</v>
      </c>
      <c r="AV266" s="12" t="s">
        <v>86</v>
      </c>
      <c r="AW266" s="12" t="s">
        <v>32</v>
      </c>
      <c r="AX266" s="12" t="s">
        <v>76</v>
      </c>
      <c r="AY266" s="235" t="s">
        <v>155</v>
      </c>
    </row>
    <row r="267" s="12" customFormat="1">
      <c r="A267" s="12"/>
      <c r="B267" s="224"/>
      <c r="C267" s="225"/>
      <c r="D267" s="226" t="s">
        <v>162</v>
      </c>
      <c r="E267" s="227" t="s">
        <v>1</v>
      </c>
      <c r="F267" s="228" t="s">
        <v>325</v>
      </c>
      <c r="G267" s="225"/>
      <c r="H267" s="229">
        <v>49.899999999999999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5" t="s">
        <v>162</v>
      </c>
      <c r="AU267" s="235" t="s">
        <v>84</v>
      </c>
      <c r="AV267" s="12" t="s">
        <v>86</v>
      </c>
      <c r="AW267" s="12" t="s">
        <v>32</v>
      </c>
      <c r="AX267" s="12" t="s">
        <v>76</v>
      </c>
      <c r="AY267" s="235" t="s">
        <v>155</v>
      </c>
    </row>
    <row r="268" s="13" customFormat="1">
      <c r="A268" s="13"/>
      <c r="B268" s="236"/>
      <c r="C268" s="237"/>
      <c r="D268" s="226" t="s">
        <v>162</v>
      </c>
      <c r="E268" s="238" t="s">
        <v>1</v>
      </c>
      <c r="F268" s="239" t="s">
        <v>164</v>
      </c>
      <c r="G268" s="237"/>
      <c r="H268" s="240">
        <v>65.900000000000006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162</v>
      </c>
      <c r="AU268" s="246" t="s">
        <v>84</v>
      </c>
      <c r="AV268" s="13" t="s">
        <v>160</v>
      </c>
      <c r="AW268" s="13" t="s">
        <v>32</v>
      </c>
      <c r="AX268" s="13" t="s">
        <v>84</v>
      </c>
      <c r="AY268" s="246" t="s">
        <v>155</v>
      </c>
    </row>
    <row r="269" s="2" customFormat="1" ht="21.75" customHeight="1">
      <c r="A269" s="37"/>
      <c r="B269" s="38"/>
      <c r="C269" s="210" t="s">
        <v>326</v>
      </c>
      <c r="D269" s="210" t="s">
        <v>156</v>
      </c>
      <c r="E269" s="211" t="s">
        <v>327</v>
      </c>
      <c r="F269" s="212" t="s">
        <v>328</v>
      </c>
      <c r="G269" s="213" t="s">
        <v>159</v>
      </c>
      <c r="H269" s="214">
        <v>3.7599999999999998</v>
      </c>
      <c r="I269" s="215"/>
      <c r="J269" s="216">
        <f>ROUND(I269*H269,2)</f>
        <v>0</v>
      </c>
      <c r="K269" s="217"/>
      <c r="L269" s="43"/>
      <c r="M269" s="218" t="s">
        <v>1</v>
      </c>
      <c r="N269" s="219" t="s">
        <v>41</v>
      </c>
      <c r="O269" s="90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2" t="s">
        <v>160</v>
      </c>
      <c r="AT269" s="222" t="s">
        <v>156</v>
      </c>
      <c r="AU269" s="222" t="s">
        <v>84</v>
      </c>
      <c r="AY269" s="16" t="s">
        <v>155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6" t="s">
        <v>84</v>
      </c>
      <c r="BK269" s="223">
        <f>ROUND(I269*H269,2)</f>
        <v>0</v>
      </c>
      <c r="BL269" s="16" t="s">
        <v>160</v>
      </c>
      <c r="BM269" s="222" t="s">
        <v>329</v>
      </c>
    </row>
    <row r="270" s="12" customFormat="1">
      <c r="A270" s="12"/>
      <c r="B270" s="224"/>
      <c r="C270" s="225"/>
      <c r="D270" s="226" t="s">
        <v>162</v>
      </c>
      <c r="E270" s="227" t="s">
        <v>1</v>
      </c>
      <c r="F270" s="228" t="s">
        <v>330</v>
      </c>
      <c r="G270" s="225"/>
      <c r="H270" s="229">
        <v>3.7599999999999998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5" t="s">
        <v>162</v>
      </c>
      <c r="AU270" s="235" t="s">
        <v>84</v>
      </c>
      <c r="AV270" s="12" t="s">
        <v>86</v>
      </c>
      <c r="AW270" s="12" t="s">
        <v>32</v>
      </c>
      <c r="AX270" s="12" t="s">
        <v>76</v>
      </c>
      <c r="AY270" s="235" t="s">
        <v>155</v>
      </c>
    </row>
    <row r="271" s="13" customFormat="1">
      <c r="A271" s="13"/>
      <c r="B271" s="236"/>
      <c r="C271" s="237"/>
      <c r="D271" s="226" t="s">
        <v>162</v>
      </c>
      <c r="E271" s="238" t="s">
        <v>1</v>
      </c>
      <c r="F271" s="239" t="s">
        <v>164</v>
      </c>
      <c r="G271" s="237"/>
      <c r="H271" s="240">
        <v>3.7599999999999998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162</v>
      </c>
      <c r="AU271" s="246" t="s">
        <v>84</v>
      </c>
      <c r="AV271" s="13" t="s">
        <v>160</v>
      </c>
      <c r="AW271" s="13" t="s">
        <v>32</v>
      </c>
      <c r="AX271" s="13" t="s">
        <v>84</v>
      </c>
      <c r="AY271" s="246" t="s">
        <v>155</v>
      </c>
    </row>
    <row r="272" s="11" customFormat="1" ht="25.92" customHeight="1">
      <c r="A272" s="11"/>
      <c r="B272" s="196"/>
      <c r="C272" s="197"/>
      <c r="D272" s="198" t="s">
        <v>75</v>
      </c>
      <c r="E272" s="199" t="s">
        <v>331</v>
      </c>
      <c r="F272" s="199" t="s">
        <v>332</v>
      </c>
      <c r="G272" s="197"/>
      <c r="H272" s="197"/>
      <c r="I272" s="200"/>
      <c r="J272" s="201">
        <f>BK272</f>
        <v>0</v>
      </c>
      <c r="K272" s="197"/>
      <c r="L272" s="202"/>
      <c r="M272" s="203"/>
      <c r="N272" s="204"/>
      <c r="O272" s="204"/>
      <c r="P272" s="205">
        <f>SUM(P273:P298)</f>
        <v>0</v>
      </c>
      <c r="Q272" s="204"/>
      <c r="R272" s="205">
        <f>SUM(R273:R298)</f>
        <v>0</v>
      </c>
      <c r="S272" s="204"/>
      <c r="T272" s="206">
        <f>SUM(T273:T298)</f>
        <v>0</v>
      </c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R272" s="207" t="s">
        <v>84</v>
      </c>
      <c r="AT272" s="208" t="s">
        <v>75</v>
      </c>
      <c r="AU272" s="208" t="s">
        <v>76</v>
      </c>
      <c r="AY272" s="207" t="s">
        <v>155</v>
      </c>
      <c r="BK272" s="209">
        <f>SUM(BK273:BK298)</f>
        <v>0</v>
      </c>
    </row>
    <row r="273" s="2" customFormat="1" ht="21.75" customHeight="1">
      <c r="A273" s="37"/>
      <c r="B273" s="38"/>
      <c r="C273" s="210" t="s">
        <v>333</v>
      </c>
      <c r="D273" s="210" t="s">
        <v>156</v>
      </c>
      <c r="E273" s="211" t="s">
        <v>334</v>
      </c>
      <c r="F273" s="212" t="s">
        <v>335</v>
      </c>
      <c r="G273" s="213" t="s">
        <v>175</v>
      </c>
      <c r="H273" s="214">
        <v>16</v>
      </c>
      <c r="I273" s="215"/>
      <c r="J273" s="216">
        <f>ROUND(I273*H273,2)</f>
        <v>0</v>
      </c>
      <c r="K273" s="217"/>
      <c r="L273" s="43"/>
      <c r="M273" s="218" t="s">
        <v>1</v>
      </c>
      <c r="N273" s="219" t="s">
        <v>41</v>
      </c>
      <c r="O273" s="90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2" t="s">
        <v>160</v>
      </c>
      <c r="AT273" s="222" t="s">
        <v>156</v>
      </c>
      <c r="AU273" s="222" t="s">
        <v>84</v>
      </c>
      <c r="AY273" s="16" t="s">
        <v>155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6" t="s">
        <v>84</v>
      </c>
      <c r="BK273" s="223">
        <f>ROUND(I273*H273,2)</f>
        <v>0</v>
      </c>
      <c r="BL273" s="16" t="s">
        <v>160</v>
      </c>
      <c r="BM273" s="222" t="s">
        <v>336</v>
      </c>
    </row>
    <row r="274" s="2" customFormat="1" ht="16.5" customHeight="1">
      <c r="A274" s="37"/>
      <c r="B274" s="38"/>
      <c r="C274" s="247" t="s">
        <v>337</v>
      </c>
      <c r="D274" s="247" t="s">
        <v>220</v>
      </c>
      <c r="E274" s="248" t="s">
        <v>338</v>
      </c>
      <c r="F274" s="249" t="s">
        <v>339</v>
      </c>
      <c r="G274" s="250" t="s">
        <v>340</v>
      </c>
      <c r="H274" s="251">
        <v>0.41299999999999998</v>
      </c>
      <c r="I274" s="252"/>
      <c r="J274" s="253">
        <f>ROUND(I274*H274,2)</f>
        <v>0</v>
      </c>
      <c r="K274" s="254"/>
      <c r="L274" s="255"/>
      <c r="M274" s="256" t="s">
        <v>1</v>
      </c>
      <c r="N274" s="257" t="s">
        <v>41</v>
      </c>
      <c r="O274" s="90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2" t="s">
        <v>197</v>
      </c>
      <c r="AT274" s="222" t="s">
        <v>220</v>
      </c>
      <c r="AU274" s="222" t="s">
        <v>84</v>
      </c>
      <c r="AY274" s="16" t="s">
        <v>155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6" t="s">
        <v>84</v>
      </c>
      <c r="BK274" s="223">
        <f>ROUND(I274*H274,2)</f>
        <v>0</v>
      </c>
      <c r="BL274" s="16" t="s">
        <v>160</v>
      </c>
      <c r="BM274" s="222" t="s">
        <v>341</v>
      </c>
    </row>
    <row r="275" s="12" customFormat="1">
      <c r="A275" s="12"/>
      <c r="B275" s="224"/>
      <c r="C275" s="225"/>
      <c r="D275" s="226" t="s">
        <v>162</v>
      </c>
      <c r="E275" s="227" t="s">
        <v>1</v>
      </c>
      <c r="F275" s="228" t="s">
        <v>342</v>
      </c>
      <c r="G275" s="225"/>
      <c r="H275" s="229">
        <v>0.41299999999999998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5" t="s">
        <v>162</v>
      </c>
      <c r="AU275" s="235" t="s">
        <v>84</v>
      </c>
      <c r="AV275" s="12" t="s">
        <v>86</v>
      </c>
      <c r="AW275" s="12" t="s">
        <v>32</v>
      </c>
      <c r="AX275" s="12" t="s">
        <v>76</v>
      </c>
      <c r="AY275" s="235" t="s">
        <v>155</v>
      </c>
    </row>
    <row r="276" s="13" customFormat="1">
      <c r="A276" s="13"/>
      <c r="B276" s="236"/>
      <c r="C276" s="237"/>
      <c r="D276" s="226" t="s">
        <v>162</v>
      </c>
      <c r="E276" s="238" t="s">
        <v>1</v>
      </c>
      <c r="F276" s="239" t="s">
        <v>164</v>
      </c>
      <c r="G276" s="237"/>
      <c r="H276" s="240">
        <v>0.41299999999999998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162</v>
      </c>
      <c r="AU276" s="246" t="s">
        <v>84</v>
      </c>
      <c r="AV276" s="13" t="s">
        <v>160</v>
      </c>
      <c r="AW276" s="13" t="s">
        <v>32</v>
      </c>
      <c r="AX276" s="13" t="s">
        <v>84</v>
      </c>
      <c r="AY276" s="246" t="s">
        <v>155</v>
      </c>
    </row>
    <row r="277" s="2" customFormat="1" ht="16.5" customHeight="1">
      <c r="A277" s="37"/>
      <c r="B277" s="38"/>
      <c r="C277" s="210" t="s">
        <v>343</v>
      </c>
      <c r="D277" s="210" t="s">
        <v>156</v>
      </c>
      <c r="E277" s="211" t="s">
        <v>344</v>
      </c>
      <c r="F277" s="212" t="s">
        <v>345</v>
      </c>
      <c r="G277" s="213" t="s">
        <v>200</v>
      </c>
      <c r="H277" s="214">
        <v>0.23400000000000001</v>
      </c>
      <c r="I277" s="215"/>
      <c r="J277" s="216">
        <f>ROUND(I277*H277,2)</f>
        <v>0</v>
      </c>
      <c r="K277" s="217"/>
      <c r="L277" s="43"/>
      <c r="M277" s="218" t="s">
        <v>1</v>
      </c>
      <c r="N277" s="219" t="s">
        <v>41</v>
      </c>
      <c r="O277" s="90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2" t="s">
        <v>160</v>
      </c>
      <c r="AT277" s="222" t="s">
        <v>156</v>
      </c>
      <c r="AU277" s="222" t="s">
        <v>84</v>
      </c>
      <c r="AY277" s="16" t="s">
        <v>155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6" t="s">
        <v>84</v>
      </c>
      <c r="BK277" s="223">
        <f>ROUND(I277*H277,2)</f>
        <v>0</v>
      </c>
      <c r="BL277" s="16" t="s">
        <v>160</v>
      </c>
      <c r="BM277" s="222" t="s">
        <v>346</v>
      </c>
    </row>
    <row r="278" s="12" customFormat="1">
      <c r="A278" s="12"/>
      <c r="B278" s="224"/>
      <c r="C278" s="225"/>
      <c r="D278" s="226" t="s">
        <v>162</v>
      </c>
      <c r="E278" s="227" t="s">
        <v>1</v>
      </c>
      <c r="F278" s="228" t="s">
        <v>347</v>
      </c>
      <c r="G278" s="225"/>
      <c r="H278" s="229">
        <v>0.23400000000000001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5" t="s">
        <v>162</v>
      </c>
      <c r="AU278" s="235" t="s">
        <v>84</v>
      </c>
      <c r="AV278" s="12" t="s">
        <v>86</v>
      </c>
      <c r="AW278" s="12" t="s">
        <v>32</v>
      </c>
      <c r="AX278" s="12" t="s">
        <v>76</v>
      </c>
      <c r="AY278" s="235" t="s">
        <v>155</v>
      </c>
    </row>
    <row r="279" s="13" customFormat="1">
      <c r="A279" s="13"/>
      <c r="B279" s="236"/>
      <c r="C279" s="237"/>
      <c r="D279" s="226" t="s">
        <v>162</v>
      </c>
      <c r="E279" s="238" t="s">
        <v>1</v>
      </c>
      <c r="F279" s="239" t="s">
        <v>164</v>
      </c>
      <c r="G279" s="237"/>
      <c r="H279" s="240">
        <v>0.23400000000000001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162</v>
      </c>
      <c r="AU279" s="246" t="s">
        <v>84</v>
      </c>
      <c r="AV279" s="13" t="s">
        <v>160</v>
      </c>
      <c r="AW279" s="13" t="s">
        <v>32</v>
      </c>
      <c r="AX279" s="13" t="s">
        <v>84</v>
      </c>
      <c r="AY279" s="246" t="s">
        <v>155</v>
      </c>
    </row>
    <row r="280" s="2" customFormat="1" ht="21.75" customHeight="1">
      <c r="A280" s="37"/>
      <c r="B280" s="38"/>
      <c r="C280" s="210" t="s">
        <v>348</v>
      </c>
      <c r="D280" s="210" t="s">
        <v>156</v>
      </c>
      <c r="E280" s="211" t="s">
        <v>349</v>
      </c>
      <c r="F280" s="212" t="s">
        <v>350</v>
      </c>
      <c r="G280" s="213" t="s">
        <v>159</v>
      </c>
      <c r="H280" s="214">
        <v>0.78000000000000003</v>
      </c>
      <c r="I280" s="215"/>
      <c r="J280" s="216">
        <f>ROUND(I280*H280,2)</f>
        <v>0</v>
      </c>
      <c r="K280" s="217"/>
      <c r="L280" s="43"/>
      <c r="M280" s="218" t="s">
        <v>1</v>
      </c>
      <c r="N280" s="219" t="s">
        <v>41</v>
      </c>
      <c r="O280" s="90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2" t="s">
        <v>160</v>
      </c>
      <c r="AT280" s="222" t="s">
        <v>156</v>
      </c>
      <c r="AU280" s="222" t="s">
        <v>84</v>
      </c>
      <c r="AY280" s="16" t="s">
        <v>155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6" t="s">
        <v>84</v>
      </c>
      <c r="BK280" s="223">
        <f>ROUND(I280*H280,2)</f>
        <v>0</v>
      </c>
      <c r="BL280" s="16" t="s">
        <v>160</v>
      </c>
      <c r="BM280" s="222" t="s">
        <v>351</v>
      </c>
    </row>
    <row r="281" s="12" customFormat="1">
      <c r="A281" s="12"/>
      <c r="B281" s="224"/>
      <c r="C281" s="225"/>
      <c r="D281" s="226" t="s">
        <v>162</v>
      </c>
      <c r="E281" s="227" t="s">
        <v>1</v>
      </c>
      <c r="F281" s="228" t="s">
        <v>352</v>
      </c>
      <c r="G281" s="225"/>
      <c r="H281" s="229">
        <v>0.78000000000000003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35" t="s">
        <v>162</v>
      </c>
      <c r="AU281" s="235" t="s">
        <v>84</v>
      </c>
      <c r="AV281" s="12" t="s">
        <v>86</v>
      </c>
      <c r="AW281" s="12" t="s">
        <v>32</v>
      </c>
      <c r="AX281" s="12" t="s">
        <v>76</v>
      </c>
      <c r="AY281" s="235" t="s">
        <v>155</v>
      </c>
    </row>
    <row r="282" s="13" customFormat="1">
      <c r="A282" s="13"/>
      <c r="B282" s="236"/>
      <c r="C282" s="237"/>
      <c r="D282" s="226" t="s">
        <v>162</v>
      </c>
      <c r="E282" s="238" t="s">
        <v>1</v>
      </c>
      <c r="F282" s="239" t="s">
        <v>164</v>
      </c>
      <c r="G282" s="237"/>
      <c r="H282" s="240">
        <v>0.78000000000000003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6" t="s">
        <v>162</v>
      </c>
      <c r="AU282" s="246" t="s">
        <v>84</v>
      </c>
      <c r="AV282" s="13" t="s">
        <v>160</v>
      </c>
      <c r="AW282" s="13" t="s">
        <v>32</v>
      </c>
      <c r="AX282" s="13" t="s">
        <v>84</v>
      </c>
      <c r="AY282" s="246" t="s">
        <v>155</v>
      </c>
    </row>
    <row r="283" s="2" customFormat="1" ht="16.5" customHeight="1">
      <c r="A283" s="37"/>
      <c r="B283" s="38"/>
      <c r="C283" s="210" t="s">
        <v>229</v>
      </c>
      <c r="D283" s="210" t="s">
        <v>156</v>
      </c>
      <c r="E283" s="211" t="s">
        <v>353</v>
      </c>
      <c r="F283" s="212" t="s">
        <v>354</v>
      </c>
      <c r="G283" s="213" t="s">
        <v>159</v>
      </c>
      <c r="H283" s="214">
        <v>0.78000000000000003</v>
      </c>
      <c r="I283" s="215"/>
      <c r="J283" s="216">
        <f>ROUND(I283*H283,2)</f>
        <v>0</v>
      </c>
      <c r="K283" s="217"/>
      <c r="L283" s="43"/>
      <c r="M283" s="218" t="s">
        <v>1</v>
      </c>
      <c r="N283" s="219" t="s">
        <v>41</v>
      </c>
      <c r="O283" s="90"/>
      <c r="P283" s="220">
        <f>O283*H283</f>
        <v>0</v>
      </c>
      <c r="Q283" s="220">
        <v>0</v>
      </c>
      <c r="R283" s="220">
        <f>Q283*H283</f>
        <v>0</v>
      </c>
      <c r="S283" s="220">
        <v>0</v>
      </c>
      <c r="T283" s="22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2" t="s">
        <v>160</v>
      </c>
      <c r="AT283" s="222" t="s">
        <v>156</v>
      </c>
      <c r="AU283" s="222" t="s">
        <v>84</v>
      </c>
      <c r="AY283" s="16" t="s">
        <v>155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6" t="s">
        <v>84</v>
      </c>
      <c r="BK283" s="223">
        <f>ROUND(I283*H283,2)</f>
        <v>0</v>
      </c>
      <c r="BL283" s="16" t="s">
        <v>160</v>
      </c>
      <c r="BM283" s="222" t="s">
        <v>355</v>
      </c>
    </row>
    <row r="284" s="2" customFormat="1" ht="16.5" customHeight="1">
      <c r="A284" s="37"/>
      <c r="B284" s="38"/>
      <c r="C284" s="210" t="s">
        <v>356</v>
      </c>
      <c r="D284" s="210" t="s">
        <v>156</v>
      </c>
      <c r="E284" s="211" t="s">
        <v>357</v>
      </c>
      <c r="F284" s="212" t="s">
        <v>358</v>
      </c>
      <c r="G284" s="213" t="s">
        <v>189</v>
      </c>
      <c r="H284" s="214">
        <v>2</v>
      </c>
      <c r="I284" s="215"/>
      <c r="J284" s="216">
        <f>ROUND(I284*H284,2)</f>
        <v>0</v>
      </c>
      <c r="K284" s="217"/>
      <c r="L284" s="43"/>
      <c r="M284" s="218" t="s">
        <v>1</v>
      </c>
      <c r="N284" s="219" t="s">
        <v>41</v>
      </c>
      <c r="O284" s="90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2" t="s">
        <v>160</v>
      </c>
      <c r="AT284" s="222" t="s">
        <v>156</v>
      </c>
      <c r="AU284" s="222" t="s">
        <v>84</v>
      </c>
      <c r="AY284" s="16" t="s">
        <v>155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6" t="s">
        <v>84</v>
      </c>
      <c r="BK284" s="223">
        <f>ROUND(I284*H284,2)</f>
        <v>0</v>
      </c>
      <c r="BL284" s="16" t="s">
        <v>160</v>
      </c>
      <c r="BM284" s="222" t="s">
        <v>359</v>
      </c>
    </row>
    <row r="285" s="12" customFormat="1">
      <c r="A285" s="12"/>
      <c r="B285" s="224"/>
      <c r="C285" s="225"/>
      <c r="D285" s="226" t="s">
        <v>162</v>
      </c>
      <c r="E285" s="227" t="s">
        <v>1</v>
      </c>
      <c r="F285" s="228" t="s">
        <v>86</v>
      </c>
      <c r="G285" s="225"/>
      <c r="H285" s="229">
        <v>2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5" t="s">
        <v>162</v>
      </c>
      <c r="AU285" s="235" t="s">
        <v>84</v>
      </c>
      <c r="AV285" s="12" t="s">
        <v>86</v>
      </c>
      <c r="AW285" s="12" t="s">
        <v>32</v>
      </c>
      <c r="AX285" s="12" t="s">
        <v>76</v>
      </c>
      <c r="AY285" s="235" t="s">
        <v>155</v>
      </c>
    </row>
    <row r="286" s="13" customFormat="1">
      <c r="A286" s="13"/>
      <c r="B286" s="236"/>
      <c r="C286" s="237"/>
      <c r="D286" s="226" t="s">
        <v>162</v>
      </c>
      <c r="E286" s="238" t="s">
        <v>1</v>
      </c>
      <c r="F286" s="239" t="s">
        <v>164</v>
      </c>
      <c r="G286" s="237"/>
      <c r="H286" s="240">
        <v>2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162</v>
      </c>
      <c r="AU286" s="246" t="s">
        <v>84</v>
      </c>
      <c r="AV286" s="13" t="s">
        <v>160</v>
      </c>
      <c r="AW286" s="13" t="s">
        <v>32</v>
      </c>
      <c r="AX286" s="13" t="s">
        <v>84</v>
      </c>
      <c r="AY286" s="246" t="s">
        <v>155</v>
      </c>
    </row>
    <row r="287" s="2" customFormat="1" ht="16.5" customHeight="1">
      <c r="A287" s="37"/>
      <c r="B287" s="38"/>
      <c r="C287" s="210" t="s">
        <v>360</v>
      </c>
      <c r="D287" s="210" t="s">
        <v>156</v>
      </c>
      <c r="E287" s="211" t="s">
        <v>361</v>
      </c>
      <c r="F287" s="212" t="s">
        <v>362</v>
      </c>
      <c r="G287" s="213" t="s">
        <v>159</v>
      </c>
      <c r="H287" s="214">
        <v>1.2</v>
      </c>
      <c r="I287" s="215"/>
      <c r="J287" s="216">
        <f>ROUND(I287*H287,2)</f>
        <v>0</v>
      </c>
      <c r="K287" s="217"/>
      <c r="L287" s="43"/>
      <c r="M287" s="218" t="s">
        <v>1</v>
      </c>
      <c r="N287" s="219" t="s">
        <v>41</v>
      </c>
      <c r="O287" s="90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2" t="s">
        <v>160</v>
      </c>
      <c r="AT287" s="222" t="s">
        <v>156</v>
      </c>
      <c r="AU287" s="222" t="s">
        <v>84</v>
      </c>
      <c r="AY287" s="16" t="s">
        <v>155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6" t="s">
        <v>84</v>
      </c>
      <c r="BK287" s="223">
        <f>ROUND(I287*H287,2)</f>
        <v>0</v>
      </c>
      <c r="BL287" s="16" t="s">
        <v>160</v>
      </c>
      <c r="BM287" s="222" t="s">
        <v>363</v>
      </c>
    </row>
    <row r="288" s="12" customFormat="1">
      <c r="A288" s="12"/>
      <c r="B288" s="224"/>
      <c r="C288" s="225"/>
      <c r="D288" s="226" t="s">
        <v>162</v>
      </c>
      <c r="E288" s="227" t="s">
        <v>1</v>
      </c>
      <c r="F288" s="228" t="s">
        <v>364</v>
      </c>
      <c r="G288" s="225"/>
      <c r="H288" s="229">
        <v>1.2</v>
      </c>
      <c r="I288" s="230"/>
      <c r="J288" s="225"/>
      <c r="K288" s="225"/>
      <c r="L288" s="231"/>
      <c r="M288" s="232"/>
      <c r="N288" s="233"/>
      <c r="O288" s="233"/>
      <c r="P288" s="233"/>
      <c r="Q288" s="233"/>
      <c r="R288" s="233"/>
      <c r="S288" s="233"/>
      <c r="T288" s="234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5" t="s">
        <v>162</v>
      </c>
      <c r="AU288" s="235" t="s">
        <v>84</v>
      </c>
      <c r="AV288" s="12" t="s">
        <v>86</v>
      </c>
      <c r="AW288" s="12" t="s">
        <v>32</v>
      </c>
      <c r="AX288" s="12" t="s">
        <v>76</v>
      </c>
      <c r="AY288" s="235" t="s">
        <v>155</v>
      </c>
    </row>
    <row r="289" s="13" customFormat="1">
      <c r="A289" s="13"/>
      <c r="B289" s="236"/>
      <c r="C289" s="237"/>
      <c r="D289" s="226" t="s">
        <v>162</v>
      </c>
      <c r="E289" s="238" t="s">
        <v>1</v>
      </c>
      <c r="F289" s="239" t="s">
        <v>164</v>
      </c>
      <c r="G289" s="237"/>
      <c r="H289" s="240">
        <v>1.2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162</v>
      </c>
      <c r="AU289" s="246" t="s">
        <v>84</v>
      </c>
      <c r="AV289" s="13" t="s">
        <v>160</v>
      </c>
      <c r="AW289" s="13" t="s">
        <v>32</v>
      </c>
      <c r="AX289" s="13" t="s">
        <v>84</v>
      </c>
      <c r="AY289" s="246" t="s">
        <v>155</v>
      </c>
    </row>
    <row r="290" s="2" customFormat="1" ht="16.5" customHeight="1">
      <c r="A290" s="37"/>
      <c r="B290" s="38"/>
      <c r="C290" s="210" t="s">
        <v>365</v>
      </c>
      <c r="D290" s="210" t="s">
        <v>156</v>
      </c>
      <c r="E290" s="211" t="s">
        <v>366</v>
      </c>
      <c r="F290" s="212" t="s">
        <v>367</v>
      </c>
      <c r="G290" s="213" t="s">
        <v>159</v>
      </c>
      <c r="H290" s="214">
        <v>1.2</v>
      </c>
      <c r="I290" s="215"/>
      <c r="J290" s="216">
        <f>ROUND(I290*H290,2)</f>
        <v>0</v>
      </c>
      <c r="K290" s="217"/>
      <c r="L290" s="43"/>
      <c r="M290" s="218" t="s">
        <v>1</v>
      </c>
      <c r="N290" s="219" t="s">
        <v>41</v>
      </c>
      <c r="O290" s="90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2" t="s">
        <v>160</v>
      </c>
      <c r="AT290" s="222" t="s">
        <v>156</v>
      </c>
      <c r="AU290" s="222" t="s">
        <v>84</v>
      </c>
      <c r="AY290" s="16" t="s">
        <v>155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6" t="s">
        <v>84</v>
      </c>
      <c r="BK290" s="223">
        <f>ROUND(I290*H290,2)</f>
        <v>0</v>
      </c>
      <c r="BL290" s="16" t="s">
        <v>160</v>
      </c>
      <c r="BM290" s="222" t="s">
        <v>368</v>
      </c>
    </row>
    <row r="291" s="2" customFormat="1" ht="16.5" customHeight="1">
      <c r="A291" s="37"/>
      <c r="B291" s="38"/>
      <c r="C291" s="210" t="s">
        <v>369</v>
      </c>
      <c r="D291" s="210" t="s">
        <v>156</v>
      </c>
      <c r="E291" s="211" t="s">
        <v>370</v>
      </c>
      <c r="F291" s="212" t="s">
        <v>371</v>
      </c>
      <c r="G291" s="213" t="s">
        <v>340</v>
      </c>
      <c r="H291" s="214">
        <v>0.0050000000000000001</v>
      </c>
      <c r="I291" s="215"/>
      <c r="J291" s="216">
        <f>ROUND(I291*H291,2)</f>
        <v>0</v>
      </c>
      <c r="K291" s="217"/>
      <c r="L291" s="43"/>
      <c r="M291" s="218" t="s">
        <v>1</v>
      </c>
      <c r="N291" s="219" t="s">
        <v>41</v>
      </c>
      <c r="O291" s="90"/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2" t="s">
        <v>160</v>
      </c>
      <c r="AT291" s="222" t="s">
        <v>156</v>
      </c>
      <c r="AU291" s="222" t="s">
        <v>84</v>
      </c>
      <c r="AY291" s="16" t="s">
        <v>155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6" t="s">
        <v>84</v>
      </c>
      <c r="BK291" s="223">
        <f>ROUND(I291*H291,2)</f>
        <v>0</v>
      </c>
      <c r="BL291" s="16" t="s">
        <v>160</v>
      </c>
      <c r="BM291" s="222" t="s">
        <v>372</v>
      </c>
    </row>
    <row r="292" s="12" customFormat="1">
      <c r="A292" s="12"/>
      <c r="B292" s="224"/>
      <c r="C292" s="225"/>
      <c r="D292" s="226" t="s">
        <v>162</v>
      </c>
      <c r="E292" s="227" t="s">
        <v>1</v>
      </c>
      <c r="F292" s="228" t="s">
        <v>373</v>
      </c>
      <c r="G292" s="225"/>
      <c r="H292" s="229">
        <v>0.0050000000000000001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35" t="s">
        <v>162</v>
      </c>
      <c r="AU292" s="235" t="s">
        <v>84</v>
      </c>
      <c r="AV292" s="12" t="s">
        <v>86</v>
      </c>
      <c r="AW292" s="12" t="s">
        <v>32</v>
      </c>
      <c r="AX292" s="12" t="s">
        <v>76</v>
      </c>
      <c r="AY292" s="235" t="s">
        <v>155</v>
      </c>
    </row>
    <row r="293" s="13" customFormat="1">
      <c r="A293" s="13"/>
      <c r="B293" s="236"/>
      <c r="C293" s="237"/>
      <c r="D293" s="226" t="s">
        <v>162</v>
      </c>
      <c r="E293" s="238" t="s">
        <v>1</v>
      </c>
      <c r="F293" s="239" t="s">
        <v>164</v>
      </c>
      <c r="G293" s="237"/>
      <c r="H293" s="240">
        <v>0.0050000000000000001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162</v>
      </c>
      <c r="AU293" s="246" t="s">
        <v>84</v>
      </c>
      <c r="AV293" s="13" t="s">
        <v>160</v>
      </c>
      <c r="AW293" s="13" t="s">
        <v>32</v>
      </c>
      <c r="AX293" s="13" t="s">
        <v>84</v>
      </c>
      <c r="AY293" s="246" t="s">
        <v>155</v>
      </c>
    </row>
    <row r="294" s="2" customFormat="1" ht="21.75" customHeight="1">
      <c r="A294" s="37"/>
      <c r="B294" s="38"/>
      <c r="C294" s="210" t="s">
        <v>374</v>
      </c>
      <c r="D294" s="210" t="s">
        <v>156</v>
      </c>
      <c r="E294" s="211" t="s">
        <v>375</v>
      </c>
      <c r="F294" s="212" t="s">
        <v>376</v>
      </c>
      <c r="G294" s="213" t="s">
        <v>340</v>
      </c>
      <c r="H294" s="214">
        <v>0.375</v>
      </c>
      <c r="I294" s="215"/>
      <c r="J294" s="216">
        <f>ROUND(I294*H294,2)</f>
        <v>0</v>
      </c>
      <c r="K294" s="217"/>
      <c r="L294" s="43"/>
      <c r="M294" s="218" t="s">
        <v>1</v>
      </c>
      <c r="N294" s="219" t="s">
        <v>41</v>
      </c>
      <c r="O294" s="90"/>
      <c r="P294" s="220">
        <f>O294*H294</f>
        <v>0</v>
      </c>
      <c r="Q294" s="220">
        <v>0</v>
      </c>
      <c r="R294" s="220">
        <f>Q294*H294</f>
        <v>0</v>
      </c>
      <c r="S294" s="220">
        <v>0</v>
      </c>
      <c r="T294" s="22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2" t="s">
        <v>160</v>
      </c>
      <c r="AT294" s="222" t="s">
        <v>156</v>
      </c>
      <c r="AU294" s="222" t="s">
        <v>84</v>
      </c>
      <c r="AY294" s="16" t="s">
        <v>155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6" t="s">
        <v>84</v>
      </c>
      <c r="BK294" s="223">
        <f>ROUND(I294*H294,2)</f>
        <v>0</v>
      </c>
      <c r="BL294" s="16" t="s">
        <v>160</v>
      </c>
      <c r="BM294" s="222" t="s">
        <v>377</v>
      </c>
    </row>
    <row r="295" s="12" customFormat="1">
      <c r="A295" s="12"/>
      <c r="B295" s="224"/>
      <c r="C295" s="225"/>
      <c r="D295" s="226" t="s">
        <v>162</v>
      </c>
      <c r="E295" s="227" t="s">
        <v>1</v>
      </c>
      <c r="F295" s="228" t="s">
        <v>378</v>
      </c>
      <c r="G295" s="225"/>
      <c r="H295" s="229">
        <v>0.072999999999999995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5" t="s">
        <v>162</v>
      </c>
      <c r="AU295" s="235" t="s">
        <v>84</v>
      </c>
      <c r="AV295" s="12" t="s">
        <v>86</v>
      </c>
      <c r="AW295" s="12" t="s">
        <v>32</v>
      </c>
      <c r="AX295" s="12" t="s">
        <v>76</v>
      </c>
      <c r="AY295" s="235" t="s">
        <v>155</v>
      </c>
    </row>
    <row r="296" s="12" customFormat="1">
      <c r="A296" s="12"/>
      <c r="B296" s="224"/>
      <c r="C296" s="225"/>
      <c r="D296" s="226" t="s">
        <v>162</v>
      </c>
      <c r="E296" s="227" t="s">
        <v>1</v>
      </c>
      <c r="F296" s="228" t="s">
        <v>379</v>
      </c>
      <c r="G296" s="225"/>
      <c r="H296" s="229">
        <v>0.218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35" t="s">
        <v>162</v>
      </c>
      <c r="AU296" s="235" t="s">
        <v>84</v>
      </c>
      <c r="AV296" s="12" t="s">
        <v>86</v>
      </c>
      <c r="AW296" s="12" t="s">
        <v>32</v>
      </c>
      <c r="AX296" s="12" t="s">
        <v>76</v>
      </c>
      <c r="AY296" s="235" t="s">
        <v>155</v>
      </c>
    </row>
    <row r="297" s="12" customFormat="1">
      <c r="A297" s="12"/>
      <c r="B297" s="224"/>
      <c r="C297" s="225"/>
      <c r="D297" s="226" t="s">
        <v>162</v>
      </c>
      <c r="E297" s="227" t="s">
        <v>1</v>
      </c>
      <c r="F297" s="228" t="s">
        <v>380</v>
      </c>
      <c r="G297" s="225"/>
      <c r="H297" s="229">
        <v>0.084000000000000005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35" t="s">
        <v>162</v>
      </c>
      <c r="AU297" s="235" t="s">
        <v>84</v>
      </c>
      <c r="AV297" s="12" t="s">
        <v>86</v>
      </c>
      <c r="AW297" s="12" t="s">
        <v>32</v>
      </c>
      <c r="AX297" s="12" t="s">
        <v>76</v>
      </c>
      <c r="AY297" s="235" t="s">
        <v>155</v>
      </c>
    </row>
    <row r="298" s="13" customFormat="1">
      <c r="A298" s="13"/>
      <c r="B298" s="236"/>
      <c r="C298" s="237"/>
      <c r="D298" s="226" t="s">
        <v>162</v>
      </c>
      <c r="E298" s="238" t="s">
        <v>1</v>
      </c>
      <c r="F298" s="239" t="s">
        <v>164</v>
      </c>
      <c r="G298" s="237"/>
      <c r="H298" s="240">
        <v>0.375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162</v>
      </c>
      <c r="AU298" s="246" t="s">
        <v>84</v>
      </c>
      <c r="AV298" s="13" t="s">
        <v>160</v>
      </c>
      <c r="AW298" s="13" t="s">
        <v>32</v>
      </c>
      <c r="AX298" s="13" t="s">
        <v>84</v>
      </c>
      <c r="AY298" s="246" t="s">
        <v>155</v>
      </c>
    </row>
    <row r="299" s="11" customFormat="1" ht="25.92" customHeight="1">
      <c r="A299" s="11"/>
      <c r="B299" s="196"/>
      <c r="C299" s="197"/>
      <c r="D299" s="198" t="s">
        <v>75</v>
      </c>
      <c r="E299" s="199" t="s">
        <v>381</v>
      </c>
      <c r="F299" s="199" t="s">
        <v>382</v>
      </c>
      <c r="G299" s="197"/>
      <c r="H299" s="197"/>
      <c r="I299" s="200"/>
      <c r="J299" s="201">
        <f>BK299</f>
        <v>0</v>
      </c>
      <c r="K299" s="197"/>
      <c r="L299" s="202"/>
      <c r="M299" s="203"/>
      <c r="N299" s="204"/>
      <c r="O299" s="204"/>
      <c r="P299" s="205">
        <f>SUM(P300:P315)</f>
        <v>0</v>
      </c>
      <c r="Q299" s="204"/>
      <c r="R299" s="205">
        <f>SUM(R300:R315)</f>
        <v>0</v>
      </c>
      <c r="S299" s="204"/>
      <c r="T299" s="206">
        <f>SUM(T300:T315)</f>
        <v>0</v>
      </c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R299" s="207" t="s">
        <v>84</v>
      </c>
      <c r="AT299" s="208" t="s">
        <v>75</v>
      </c>
      <c r="AU299" s="208" t="s">
        <v>76</v>
      </c>
      <c r="AY299" s="207" t="s">
        <v>155</v>
      </c>
      <c r="BK299" s="209">
        <f>SUM(BK300:BK315)</f>
        <v>0</v>
      </c>
    </row>
    <row r="300" s="2" customFormat="1" ht="21.75" customHeight="1">
      <c r="A300" s="37"/>
      <c r="B300" s="38"/>
      <c r="C300" s="210" t="s">
        <v>383</v>
      </c>
      <c r="D300" s="210" t="s">
        <v>156</v>
      </c>
      <c r="E300" s="211" t="s">
        <v>384</v>
      </c>
      <c r="F300" s="212" t="s">
        <v>385</v>
      </c>
      <c r="G300" s="213" t="s">
        <v>159</v>
      </c>
      <c r="H300" s="214">
        <v>34.979999999999997</v>
      </c>
      <c r="I300" s="215"/>
      <c r="J300" s="216">
        <f>ROUND(I300*H300,2)</f>
        <v>0</v>
      </c>
      <c r="K300" s="217"/>
      <c r="L300" s="43"/>
      <c r="M300" s="218" t="s">
        <v>1</v>
      </c>
      <c r="N300" s="219" t="s">
        <v>41</v>
      </c>
      <c r="O300" s="90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2" t="s">
        <v>160</v>
      </c>
      <c r="AT300" s="222" t="s">
        <v>156</v>
      </c>
      <c r="AU300" s="222" t="s">
        <v>84</v>
      </c>
      <c r="AY300" s="16" t="s">
        <v>155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6" t="s">
        <v>84</v>
      </c>
      <c r="BK300" s="223">
        <f>ROUND(I300*H300,2)</f>
        <v>0</v>
      </c>
      <c r="BL300" s="16" t="s">
        <v>160</v>
      </c>
      <c r="BM300" s="222" t="s">
        <v>386</v>
      </c>
    </row>
    <row r="301" s="12" customFormat="1">
      <c r="A301" s="12"/>
      <c r="B301" s="224"/>
      <c r="C301" s="225"/>
      <c r="D301" s="226" t="s">
        <v>162</v>
      </c>
      <c r="E301" s="227" t="s">
        <v>1</v>
      </c>
      <c r="F301" s="228" t="s">
        <v>182</v>
      </c>
      <c r="G301" s="225"/>
      <c r="H301" s="229">
        <v>34.979999999999997</v>
      </c>
      <c r="I301" s="230"/>
      <c r="J301" s="225"/>
      <c r="K301" s="225"/>
      <c r="L301" s="231"/>
      <c r="M301" s="232"/>
      <c r="N301" s="233"/>
      <c r="O301" s="233"/>
      <c r="P301" s="233"/>
      <c r="Q301" s="233"/>
      <c r="R301" s="233"/>
      <c r="S301" s="233"/>
      <c r="T301" s="234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35" t="s">
        <v>162</v>
      </c>
      <c r="AU301" s="235" t="s">
        <v>84</v>
      </c>
      <c r="AV301" s="12" t="s">
        <v>86</v>
      </c>
      <c r="AW301" s="12" t="s">
        <v>32</v>
      </c>
      <c r="AX301" s="12" t="s">
        <v>76</v>
      </c>
      <c r="AY301" s="235" t="s">
        <v>155</v>
      </c>
    </row>
    <row r="302" s="13" customFormat="1">
      <c r="A302" s="13"/>
      <c r="B302" s="236"/>
      <c r="C302" s="237"/>
      <c r="D302" s="226" t="s">
        <v>162</v>
      </c>
      <c r="E302" s="238" t="s">
        <v>1</v>
      </c>
      <c r="F302" s="239" t="s">
        <v>164</v>
      </c>
      <c r="G302" s="237"/>
      <c r="H302" s="240">
        <v>34.979999999999997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162</v>
      </c>
      <c r="AU302" s="246" t="s">
        <v>84</v>
      </c>
      <c r="AV302" s="13" t="s">
        <v>160</v>
      </c>
      <c r="AW302" s="13" t="s">
        <v>32</v>
      </c>
      <c r="AX302" s="13" t="s">
        <v>84</v>
      </c>
      <c r="AY302" s="246" t="s">
        <v>155</v>
      </c>
    </row>
    <row r="303" s="2" customFormat="1" ht="21.75" customHeight="1">
      <c r="A303" s="37"/>
      <c r="B303" s="38"/>
      <c r="C303" s="210" t="s">
        <v>387</v>
      </c>
      <c r="D303" s="210" t="s">
        <v>156</v>
      </c>
      <c r="E303" s="211" t="s">
        <v>388</v>
      </c>
      <c r="F303" s="212" t="s">
        <v>389</v>
      </c>
      <c r="G303" s="213" t="s">
        <v>159</v>
      </c>
      <c r="H303" s="214">
        <v>34.979999999999997</v>
      </c>
      <c r="I303" s="215"/>
      <c r="J303" s="216">
        <f>ROUND(I303*H303,2)</f>
        <v>0</v>
      </c>
      <c r="K303" s="217"/>
      <c r="L303" s="43"/>
      <c r="M303" s="218" t="s">
        <v>1</v>
      </c>
      <c r="N303" s="219" t="s">
        <v>41</v>
      </c>
      <c r="O303" s="90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2" t="s">
        <v>160</v>
      </c>
      <c r="AT303" s="222" t="s">
        <v>156</v>
      </c>
      <c r="AU303" s="222" t="s">
        <v>84</v>
      </c>
      <c r="AY303" s="16" t="s">
        <v>155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6" t="s">
        <v>84</v>
      </c>
      <c r="BK303" s="223">
        <f>ROUND(I303*H303,2)</f>
        <v>0</v>
      </c>
      <c r="BL303" s="16" t="s">
        <v>160</v>
      </c>
      <c r="BM303" s="222" t="s">
        <v>390</v>
      </c>
    </row>
    <row r="304" s="2" customFormat="1" ht="21.75" customHeight="1">
      <c r="A304" s="37"/>
      <c r="B304" s="38"/>
      <c r="C304" s="210" t="s">
        <v>391</v>
      </c>
      <c r="D304" s="210" t="s">
        <v>156</v>
      </c>
      <c r="E304" s="211" t="s">
        <v>392</v>
      </c>
      <c r="F304" s="212" t="s">
        <v>393</v>
      </c>
      <c r="G304" s="213" t="s">
        <v>159</v>
      </c>
      <c r="H304" s="214">
        <v>34.979999999999997</v>
      </c>
      <c r="I304" s="215"/>
      <c r="J304" s="216">
        <f>ROUND(I304*H304,2)</f>
        <v>0</v>
      </c>
      <c r="K304" s="217"/>
      <c r="L304" s="43"/>
      <c r="M304" s="218" t="s">
        <v>1</v>
      </c>
      <c r="N304" s="219" t="s">
        <v>41</v>
      </c>
      <c r="O304" s="90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2" t="s">
        <v>160</v>
      </c>
      <c r="AT304" s="222" t="s">
        <v>156</v>
      </c>
      <c r="AU304" s="222" t="s">
        <v>84</v>
      </c>
      <c r="AY304" s="16" t="s">
        <v>155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6" t="s">
        <v>84</v>
      </c>
      <c r="BK304" s="223">
        <f>ROUND(I304*H304,2)</f>
        <v>0</v>
      </c>
      <c r="BL304" s="16" t="s">
        <v>160</v>
      </c>
      <c r="BM304" s="222" t="s">
        <v>394</v>
      </c>
    </row>
    <row r="305" s="12" customFormat="1">
      <c r="A305" s="12"/>
      <c r="B305" s="224"/>
      <c r="C305" s="225"/>
      <c r="D305" s="226" t="s">
        <v>162</v>
      </c>
      <c r="E305" s="227" t="s">
        <v>1</v>
      </c>
      <c r="F305" s="228" t="s">
        <v>182</v>
      </c>
      <c r="G305" s="225"/>
      <c r="H305" s="229">
        <v>34.979999999999997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35" t="s">
        <v>162</v>
      </c>
      <c r="AU305" s="235" t="s">
        <v>84</v>
      </c>
      <c r="AV305" s="12" t="s">
        <v>86</v>
      </c>
      <c r="AW305" s="12" t="s">
        <v>32</v>
      </c>
      <c r="AX305" s="12" t="s">
        <v>76</v>
      </c>
      <c r="AY305" s="235" t="s">
        <v>155</v>
      </c>
    </row>
    <row r="306" s="13" customFormat="1">
      <c r="A306" s="13"/>
      <c r="B306" s="236"/>
      <c r="C306" s="237"/>
      <c r="D306" s="226" t="s">
        <v>162</v>
      </c>
      <c r="E306" s="238" t="s">
        <v>1</v>
      </c>
      <c r="F306" s="239" t="s">
        <v>164</v>
      </c>
      <c r="G306" s="237"/>
      <c r="H306" s="240">
        <v>34.979999999999997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162</v>
      </c>
      <c r="AU306" s="246" t="s">
        <v>84</v>
      </c>
      <c r="AV306" s="13" t="s">
        <v>160</v>
      </c>
      <c r="AW306" s="13" t="s">
        <v>32</v>
      </c>
      <c r="AX306" s="13" t="s">
        <v>84</v>
      </c>
      <c r="AY306" s="246" t="s">
        <v>155</v>
      </c>
    </row>
    <row r="307" s="2" customFormat="1" ht="16.5" customHeight="1">
      <c r="A307" s="37"/>
      <c r="B307" s="38"/>
      <c r="C307" s="210" t="s">
        <v>395</v>
      </c>
      <c r="D307" s="210" t="s">
        <v>156</v>
      </c>
      <c r="E307" s="211" t="s">
        <v>396</v>
      </c>
      <c r="F307" s="212" t="s">
        <v>397</v>
      </c>
      <c r="G307" s="213" t="s">
        <v>159</v>
      </c>
      <c r="H307" s="214">
        <v>2.2799999999999998</v>
      </c>
      <c r="I307" s="215"/>
      <c r="J307" s="216">
        <f>ROUND(I307*H307,2)</f>
        <v>0</v>
      </c>
      <c r="K307" s="217"/>
      <c r="L307" s="43"/>
      <c r="M307" s="218" t="s">
        <v>1</v>
      </c>
      <c r="N307" s="219" t="s">
        <v>41</v>
      </c>
      <c r="O307" s="90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2" t="s">
        <v>160</v>
      </c>
      <c r="AT307" s="222" t="s">
        <v>156</v>
      </c>
      <c r="AU307" s="222" t="s">
        <v>84</v>
      </c>
      <c r="AY307" s="16" t="s">
        <v>155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6" t="s">
        <v>84</v>
      </c>
      <c r="BK307" s="223">
        <f>ROUND(I307*H307,2)</f>
        <v>0</v>
      </c>
      <c r="BL307" s="16" t="s">
        <v>160</v>
      </c>
      <c r="BM307" s="222" t="s">
        <v>398</v>
      </c>
    </row>
    <row r="308" s="12" customFormat="1">
      <c r="A308" s="12"/>
      <c r="B308" s="224"/>
      <c r="C308" s="225"/>
      <c r="D308" s="226" t="s">
        <v>162</v>
      </c>
      <c r="E308" s="227" t="s">
        <v>1</v>
      </c>
      <c r="F308" s="228" t="s">
        <v>399</v>
      </c>
      <c r="G308" s="225"/>
      <c r="H308" s="229">
        <v>2.2799999999999998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35" t="s">
        <v>162</v>
      </c>
      <c r="AU308" s="235" t="s">
        <v>84</v>
      </c>
      <c r="AV308" s="12" t="s">
        <v>86</v>
      </c>
      <c r="AW308" s="12" t="s">
        <v>32</v>
      </c>
      <c r="AX308" s="12" t="s">
        <v>76</v>
      </c>
      <c r="AY308" s="235" t="s">
        <v>155</v>
      </c>
    </row>
    <row r="309" s="13" customFormat="1">
      <c r="A309" s="13"/>
      <c r="B309" s="236"/>
      <c r="C309" s="237"/>
      <c r="D309" s="226" t="s">
        <v>162</v>
      </c>
      <c r="E309" s="238" t="s">
        <v>1</v>
      </c>
      <c r="F309" s="239" t="s">
        <v>164</v>
      </c>
      <c r="G309" s="237"/>
      <c r="H309" s="240">
        <v>2.2799999999999998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6" t="s">
        <v>162</v>
      </c>
      <c r="AU309" s="246" t="s">
        <v>84</v>
      </c>
      <c r="AV309" s="13" t="s">
        <v>160</v>
      </c>
      <c r="AW309" s="13" t="s">
        <v>32</v>
      </c>
      <c r="AX309" s="13" t="s">
        <v>84</v>
      </c>
      <c r="AY309" s="246" t="s">
        <v>155</v>
      </c>
    </row>
    <row r="310" s="2" customFormat="1" ht="21.75" customHeight="1">
      <c r="A310" s="37"/>
      <c r="B310" s="38"/>
      <c r="C310" s="210" t="s">
        <v>400</v>
      </c>
      <c r="D310" s="210" t="s">
        <v>156</v>
      </c>
      <c r="E310" s="211" t="s">
        <v>401</v>
      </c>
      <c r="F310" s="212" t="s">
        <v>402</v>
      </c>
      <c r="G310" s="213" t="s">
        <v>159</v>
      </c>
      <c r="H310" s="214">
        <v>2.2799999999999998</v>
      </c>
      <c r="I310" s="215"/>
      <c r="J310" s="216">
        <f>ROUND(I310*H310,2)</f>
        <v>0</v>
      </c>
      <c r="K310" s="217"/>
      <c r="L310" s="43"/>
      <c r="M310" s="218" t="s">
        <v>1</v>
      </c>
      <c r="N310" s="219" t="s">
        <v>41</v>
      </c>
      <c r="O310" s="90"/>
      <c r="P310" s="220">
        <f>O310*H310</f>
        <v>0</v>
      </c>
      <c r="Q310" s="220">
        <v>0</v>
      </c>
      <c r="R310" s="220">
        <f>Q310*H310</f>
        <v>0</v>
      </c>
      <c r="S310" s="220">
        <v>0</v>
      </c>
      <c r="T310" s="22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2" t="s">
        <v>160</v>
      </c>
      <c r="AT310" s="222" t="s">
        <v>156</v>
      </c>
      <c r="AU310" s="222" t="s">
        <v>84</v>
      </c>
      <c r="AY310" s="16" t="s">
        <v>155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6" t="s">
        <v>84</v>
      </c>
      <c r="BK310" s="223">
        <f>ROUND(I310*H310,2)</f>
        <v>0</v>
      </c>
      <c r="BL310" s="16" t="s">
        <v>160</v>
      </c>
      <c r="BM310" s="222" t="s">
        <v>403</v>
      </c>
    </row>
    <row r="311" s="12" customFormat="1">
      <c r="A311" s="12"/>
      <c r="B311" s="224"/>
      <c r="C311" s="225"/>
      <c r="D311" s="226" t="s">
        <v>162</v>
      </c>
      <c r="E311" s="227" t="s">
        <v>1</v>
      </c>
      <c r="F311" s="228" t="s">
        <v>399</v>
      </c>
      <c r="G311" s="225"/>
      <c r="H311" s="229">
        <v>2.2799999999999998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35" t="s">
        <v>162</v>
      </c>
      <c r="AU311" s="235" t="s">
        <v>84</v>
      </c>
      <c r="AV311" s="12" t="s">
        <v>86</v>
      </c>
      <c r="AW311" s="12" t="s">
        <v>32</v>
      </c>
      <c r="AX311" s="12" t="s">
        <v>76</v>
      </c>
      <c r="AY311" s="235" t="s">
        <v>155</v>
      </c>
    </row>
    <row r="312" s="13" customFormat="1">
      <c r="A312" s="13"/>
      <c r="B312" s="236"/>
      <c r="C312" s="237"/>
      <c r="D312" s="226" t="s">
        <v>162</v>
      </c>
      <c r="E312" s="238" t="s">
        <v>1</v>
      </c>
      <c r="F312" s="239" t="s">
        <v>164</v>
      </c>
      <c r="G312" s="237"/>
      <c r="H312" s="240">
        <v>2.2799999999999998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162</v>
      </c>
      <c r="AU312" s="246" t="s">
        <v>84</v>
      </c>
      <c r="AV312" s="13" t="s">
        <v>160</v>
      </c>
      <c r="AW312" s="13" t="s">
        <v>32</v>
      </c>
      <c r="AX312" s="13" t="s">
        <v>84</v>
      </c>
      <c r="AY312" s="246" t="s">
        <v>155</v>
      </c>
    </row>
    <row r="313" s="2" customFormat="1" ht="16.5" customHeight="1">
      <c r="A313" s="37"/>
      <c r="B313" s="38"/>
      <c r="C313" s="247" t="s">
        <v>404</v>
      </c>
      <c r="D313" s="247" t="s">
        <v>220</v>
      </c>
      <c r="E313" s="248" t="s">
        <v>405</v>
      </c>
      <c r="F313" s="249" t="s">
        <v>406</v>
      </c>
      <c r="G313" s="250" t="s">
        <v>159</v>
      </c>
      <c r="H313" s="251">
        <v>1.4079999999999999</v>
      </c>
      <c r="I313" s="252"/>
      <c r="J313" s="253">
        <f>ROUND(I313*H313,2)</f>
        <v>0</v>
      </c>
      <c r="K313" s="254"/>
      <c r="L313" s="255"/>
      <c r="M313" s="256" t="s">
        <v>1</v>
      </c>
      <c r="N313" s="257" t="s">
        <v>41</v>
      </c>
      <c r="O313" s="90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2" t="s">
        <v>197</v>
      </c>
      <c r="AT313" s="222" t="s">
        <v>220</v>
      </c>
      <c r="AU313" s="222" t="s">
        <v>84</v>
      </c>
      <c r="AY313" s="16" t="s">
        <v>155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6" t="s">
        <v>84</v>
      </c>
      <c r="BK313" s="223">
        <f>ROUND(I313*H313,2)</f>
        <v>0</v>
      </c>
      <c r="BL313" s="16" t="s">
        <v>160</v>
      </c>
      <c r="BM313" s="222" t="s">
        <v>407</v>
      </c>
    </row>
    <row r="314" s="12" customFormat="1">
      <c r="A314" s="12"/>
      <c r="B314" s="224"/>
      <c r="C314" s="225"/>
      <c r="D314" s="226" t="s">
        <v>162</v>
      </c>
      <c r="E314" s="227" t="s">
        <v>1</v>
      </c>
      <c r="F314" s="228" t="s">
        <v>408</v>
      </c>
      <c r="G314" s="225"/>
      <c r="H314" s="229">
        <v>1.4079999999999999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35" t="s">
        <v>162</v>
      </c>
      <c r="AU314" s="235" t="s">
        <v>84</v>
      </c>
      <c r="AV314" s="12" t="s">
        <v>86</v>
      </c>
      <c r="AW314" s="12" t="s">
        <v>32</v>
      </c>
      <c r="AX314" s="12" t="s">
        <v>76</v>
      </c>
      <c r="AY314" s="235" t="s">
        <v>155</v>
      </c>
    </row>
    <row r="315" s="13" customFormat="1">
      <c r="A315" s="13"/>
      <c r="B315" s="236"/>
      <c r="C315" s="237"/>
      <c r="D315" s="226" t="s">
        <v>162</v>
      </c>
      <c r="E315" s="238" t="s">
        <v>1</v>
      </c>
      <c r="F315" s="239" t="s">
        <v>164</v>
      </c>
      <c r="G315" s="237"/>
      <c r="H315" s="240">
        <v>1.4079999999999999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162</v>
      </c>
      <c r="AU315" s="246" t="s">
        <v>84</v>
      </c>
      <c r="AV315" s="13" t="s">
        <v>160</v>
      </c>
      <c r="AW315" s="13" t="s">
        <v>32</v>
      </c>
      <c r="AX315" s="13" t="s">
        <v>84</v>
      </c>
      <c r="AY315" s="246" t="s">
        <v>155</v>
      </c>
    </row>
    <row r="316" s="11" customFormat="1" ht="25.92" customHeight="1">
      <c r="A316" s="11"/>
      <c r="B316" s="196"/>
      <c r="C316" s="197"/>
      <c r="D316" s="198" t="s">
        <v>75</v>
      </c>
      <c r="E316" s="199" t="s">
        <v>409</v>
      </c>
      <c r="F316" s="199" t="s">
        <v>410</v>
      </c>
      <c r="G316" s="197"/>
      <c r="H316" s="197"/>
      <c r="I316" s="200"/>
      <c r="J316" s="201">
        <f>BK316</f>
        <v>0</v>
      </c>
      <c r="K316" s="197"/>
      <c r="L316" s="202"/>
      <c r="M316" s="203"/>
      <c r="N316" s="204"/>
      <c r="O316" s="204"/>
      <c r="P316" s="205">
        <f>SUM(P317:P414)</f>
        <v>0</v>
      </c>
      <c r="Q316" s="204"/>
      <c r="R316" s="205">
        <f>SUM(R317:R414)</f>
        <v>0</v>
      </c>
      <c r="S316" s="204"/>
      <c r="T316" s="206">
        <f>SUM(T317:T414)</f>
        <v>0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R316" s="207" t="s">
        <v>84</v>
      </c>
      <c r="AT316" s="208" t="s">
        <v>75</v>
      </c>
      <c r="AU316" s="208" t="s">
        <v>76</v>
      </c>
      <c r="AY316" s="207" t="s">
        <v>155</v>
      </c>
      <c r="BK316" s="209">
        <f>SUM(BK317:BK414)</f>
        <v>0</v>
      </c>
    </row>
    <row r="317" s="2" customFormat="1" ht="16.5" customHeight="1">
      <c r="A317" s="37"/>
      <c r="B317" s="38"/>
      <c r="C317" s="210" t="s">
        <v>411</v>
      </c>
      <c r="D317" s="210" t="s">
        <v>156</v>
      </c>
      <c r="E317" s="211" t="s">
        <v>412</v>
      </c>
      <c r="F317" s="212" t="s">
        <v>413</v>
      </c>
      <c r="G317" s="213" t="s">
        <v>159</v>
      </c>
      <c r="H317" s="214">
        <v>156.06800000000001</v>
      </c>
      <c r="I317" s="215"/>
      <c r="J317" s="216">
        <f>ROUND(I317*H317,2)</f>
        <v>0</v>
      </c>
      <c r="K317" s="217"/>
      <c r="L317" s="43"/>
      <c r="M317" s="218" t="s">
        <v>1</v>
      </c>
      <c r="N317" s="219" t="s">
        <v>41</v>
      </c>
      <c r="O317" s="90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2" t="s">
        <v>191</v>
      </c>
      <c r="AT317" s="222" t="s">
        <v>156</v>
      </c>
      <c r="AU317" s="222" t="s">
        <v>84</v>
      </c>
      <c r="AY317" s="16" t="s">
        <v>155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6" t="s">
        <v>84</v>
      </c>
      <c r="BK317" s="223">
        <f>ROUND(I317*H317,2)</f>
        <v>0</v>
      </c>
      <c r="BL317" s="16" t="s">
        <v>191</v>
      </c>
      <c r="BM317" s="222" t="s">
        <v>414</v>
      </c>
    </row>
    <row r="318" s="2" customFormat="1" ht="16.5" customHeight="1">
      <c r="A318" s="37"/>
      <c r="B318" s="38"/>
      <c r="C318" s="210" t="s">
        <v>415</v>
      </c>
      <c r="D318" s="210" t="s">
        <v>156</v>
      </c>
      <c r="E318" s="211" t="s">
        <v>416</v>
      </c>
      <c r="F318" s="212" t="s">
        <v>417</v>
      </c>
      <c r="G318" s="213" t="s">
        <v>159</v>
      </c>
      <c r="H318" s="214">
        <v>55.765000000000001</v>
      </c>
      <c r="I318" s="215"/>
      <c r="J318" s="216">
        <f>ROUND(I318*H318,2)</f>
        <v>0</v>
      </c>
      <c r="K318" s="217"/>
      <c r="L318" s="43"/>
      <c r="M318" s="218" t="s">
        <v>1</v>
      </c>
      <c r="N318" s="219" t="s">
        <v>41</v>
      </c>
      <c r="O318" s="90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2" t="s">
        <v>191</v>
      </c>
      <c r="AT318" s="222" t="s">
        <v>156</v>
      </c>
      <c r="AU318" s="222" t="s">
        <v>84</v>
      </c>
      <c r="AY318" s="16" t="s">
        <v>155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6" t="s">
        <v>84</v>
      </c>
      <c r="BK318" s="223">
        <f>ROUND(I318*H318,2)</f>
        <v>0</v>
      </c>
      <c r="BL318" s="16" t="s">
        <v>191</v>
      </c>
      <c r="BM318" s="222" t="s">
        <v>418</v>
      </c>
    </row>
    <row r="319" s="12" customFormat="1">
      <c r="A319" s="12"/>
      <c r="B319" s="224"/>
      <c r="C319" s="225"/>
      <c r="D319" s="226" t="s">
        <v>162</v>
      </c>
      <c r="E319" s="227" t="s">
        <v>1</v>
      </c>
      <c r="F319" s="228" t="s">
        <v>419</v>
      </c>
      <c r="G319" s="225"/>
      <c r="H319" s="229">
        <v>13.5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35" t="s">
        <v>162</v>
      </c>
      <c r="AU319" s="235" t="s">
        <v>84</v>
      </c>
      <c r="AV319" s="12" t="s">
        <v>86</v>
      </c>
      <c r="AW319" s="12" t="s">
        <v>32</v>
      </c>
      <c r="AX319" s="12" t="s">
        <v>76</v>
      </c>
      <c r="AY319" s="235" t="s">
        <v>155</v>
      </c>
    </row>
    <row r="320" s="12" customFormat="1">
      <c r="A320" s="12"/>
      <c r="B320" s="224"/>
      <c r="C320" s="225"/>
      <c r="D320" s="226" t="s">
        <v>162</v>
      </c>
      <c r="E320" s="227" t="s">
        <v>1</v>
      </c>
      <c r="F320" s="228" t="s">
        <v>420</v>
      </c>
      <c r="G320" s="225"/>
      <c r="H320" s="229">
        <v>16.199999999999999</v>
      </c>
      <c r="I320" s="230"/>
      <c r="J320" s="225"/>
      <c r="K320" s="225"/>
      <c r="L320" s="231"/>
      <c r="M320" s="232"/>
      <c r="N320" s="233"/>
      <c r="O320" s="233"/>
      <c r="P320" s="233"/>
      <c r="Q320" s="233"/>
      <c r="R320" s="233"/>
      <c r="S320" s="233"/>
      <c r="T320" s="234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35" t="s">
        <v>162</v>
      </c>
      <c r="AU320" s="235" t="s">
        <v>84</v>
      </c>
      <c r="AV320" s="12" t="s">
        <v>86</v>
      </c>
      <c r="AW320" s="12" t="s">
        <v>32</v>
      </c>
      <c r="AX320" s="12" t="s">
        <v>76</v>
      </c>
      <c r="AY320" s="235" t="s">
        <v>155</v>
      </c>
    </row>
    <row r="321" s="12" customFormat="1">
      <c r="A321" s="12"/>
      <c r="B321" s="224"/>
      <c r="C321" s="225"/>
      <c r="D321" s="226" t="s">
        <v>162</v>
      </c>
      <c r="E321" s="227" t="s">
        <v>1</v>
      </c>
      <c r="F321" s="228" t="s">
        <v>421</v>
      </c>
      <c r="G321" s="225"/>
      <c r="H321" s="229">
        <v>16.065000000000001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35" t="s">
        <v>162</v>
      </c>
      <c r="AU321" s="235" t="s">
        <v>84</v>
      </c>
      <c r="AV321" s="12" t="s">
        <v>86</v>
      </c>
      <c r="AW321" s="12" t="s">
        <v>32</v>
      </c>
      <c r="AX321" s="12" t="s">
        <v>76</v>
      </c>
      <c r="AY321" s="235" t="s">
        <v>155</v>
      </c>
    </row>
    <row r="322" s="12" customFormat="1">
      <c r="A322" s="12"/>
      <c r="B322" s="224"/>
      <c r="C322" s="225"/>
      <c r="D322" s="226" t="s">
        <v>162</v>
      </c>
      <c r="E322" s="227" t="s">
        <v>1</v>
      </c>
      <c r="F322" s="228" t="s">
        <v>210</v>
      </c>
      <c r="G322" s="225"/>
      <c r="H322" s="229">
        <v>10</v>
      </c>
      <c r="I322" s="230"/>
      <c r="J322" s="225"/>
      <c r="K322" s="225"/>
      <c r="L322" s="231"/>
      <c r="M322" s="232"/>
      <c r="N322" s="233"/>
      <c r="O322" s="233"/>
      <c r="P322" s="233"/>
      <c r="Q322" s="233"/>
      <c r="R322" s="233"/>
      <c r="S322" s="233"/>
      <c r="T322" s="234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35" t="s">
        <v>162</v>
      </c>
      <c r="AU322" s="235" t="s">
        <v>84</v>
      </c>
      <c r="AV322" s="12" t="s">
        <v>86</v>
      </c>
      <c r="AW322" s="12" t="s">
        <v>32</v>
      </c>
      <c r="AX322" s="12" t="s">
        <v>76</v>
      </c>
      <c r="AY322" s="235" t="s">
        <v>155</v>
      </c>
    </row>
    <row r="323" s="13" customFormat="1">
      <c r="A323" s="13"/>
      <c r="B323" s="236"/>
      <c r="C323" s="237"/>
      <c r="D323" s="226" t="s">
        <v>162</v>
      </c>
      <c r="E323" s="238" t="s">
        <v>1</v>
      </c>
      <c r="F323" s="239" t="s">
        <v>164</v>
      </c>
      <c r="G323" s="237"/>
      <c r="H323" s="240">
        <v>55.765000000000001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162</v>
      </c>
      <c r="AU323" s="246" t="s">
        <v>84</v>
      </c>
      <c r="AV323" s="13" t="s">
        <v>160</v>
      </c>
      <c r="AW323" s="13" t="s">
        <v>32</v>
      </c>
      <c r="AX323" s="13" t="s">
        <v>84</v>
      </c>
      <c r="AY323" s="246" t="s">
        <v>155</v>
      </c>
    </row>
    <row r="324" s="2" customFormat="1" ht="16.5" customHeight="1">
      <c r="A324" s="37"/>
      <c r="B324" s="38"/>
      <c r="C324" s="210" t="s">
        <v>422</v>
      </c>
      <c r="D324" s="210" t="s">
        <v>156</v>
      </c>
      <c r="E324" s="211" t="s">
        <v>423</v>
      </c>
      <c r="F324" s="212" t="s">
        <v>424</v>
      </c>
      <c r="G324" s="213" t="s">
        <v>159</v>
      </c>
      <c r="H324" s="214">
        <v>1.3999999999999999</v>
      </c>
      <c r="I324" s="215"/>
      <c r="J324" s="216">
        <f>ROUND(I324*H324,2)</f>
        <v>0</v>
      </c>
      <c r="K324" s="217"/>
      <c r="L324" s="43"/>
      <c r="M324" s="218" t="s">
        <v>1</v>
      </c>
      <c r="N324" s="219" t="s">
        <v>41</v>
      </c>
      <c r="O324" s="90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2" t="s">
        <v>191</v>
      </c>
      <c r="AT324" s="222" t="s">
        <v>156</v>
      </c>
      <c r="AU324" s="222" t="s">
        <v>84</v>
      </c>
      <c r="AY324" s="16" t="s">
        <v>155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6" t="s">
        <v>84</v>
      </c>
      <c r="BK324" s="223">
        <f>ROUND(I324*H324,2)</f>
        <v>0</v>
      </c>
      <c r="BL324" s="16" t="s">
        <v>191</v>
      </c>
      <c r="BM324" s="222" t="s">
        <v>425</v>
      </c>
    </row>
    <row r="325" s="12" customFormat="1">
      <c r="A325" s="12"/>
      <c r="B325" s="224"/>
      <c r="C325" s="225"/>
      <c r="D325" s="226" t="s">
        <v>162</v>
      </c>
      <c r="E325" s="227" t="s">
        <v>1</v>
      </c>
      <c r="F325" s="228" t="s">
        <v>426</v>
      </c>
      <c r="G325" s="225"/>
      <c r="H325" s="229">
        <v>1.3999999999999999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35" t="s">
        <v>162</v>
      </c>
      <c r="AU325" s="235" t="s">
        <v>84</v>
      </c>
      <c r="AV325" s="12" t="s">
        <v>86</v>
      </c>
      <c r="AW325" s="12" t="s">
        <v>32</v>
      </c>
      <c r="AX325" s="12" t="s">
        <v>76</v>
      </c>
      <c r="AY325" s="235" t="s">
        <v>155</v>
      </c>
    </row>
    <row r="326" s="13" customFormat="1">
      <c r="A326" s="13"/>
      <c r="B326" s="236"/>
      <c r="C326" s="237"/>
      <c r="D326" s="226" t="s">
        <v>162</v>
      </c>
      <c r="E326" s="238" t="s">
        <v>1</v>
      </c>
      <c r="F326" s="239" t="s">
        <v>164</v>
      </c>
      <c r="G326" s="237"/>
      <c r="H326" s="240">
        <v>1.3999999999999999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6" t="s">
        <v>162</v>
      </c>
      <c r="AU326" s="246" t="s">
        <v>84</v>
      </c>
      <c r="AV326" s="13" t="s">
        <v>160</v>
      </c>
      <c r="AW326" s="13" t="s">
        <v>32</v>
      </c>
      <c r="AX326" s="13" t="s">
        <v>84</v>
      </c>
      <c r="AY326" s="246" t="s">
        <v>155</v>
      </c>
    </row>
    <row r="327" s="2" customFormat="1" ht="16.5" customHeight="1">
      <c r="A327" s="37"/>
      <c r="B327" s="38"/>
      <c r="C327" s="210" t="s">
        <v>427</v>
      </c>
      <c r="D327" s="210" t="s">
        <v>156</v>
      </c>
      <c r="E327" s="211" t="s">
        <v>428</v>
      </c>
      <c r="F327" s="212" t="s">
        <v>429</v>
      </c>
      <c r="G327" s="213" t="s">
        <v>159</v>
      </c>
      <c r="H327" s="214">
        <v>48.159999999999997</v>
      </c>
      <c r="I327" s="215"/>
      <c r="J327" s="216">
        <f>ROUND(I327*H327,2)</f>
        <v>0</v>
      </c>
      <c r="K327" s="217"/>
      <c r="L327" s="43"/>
      <c r="M327" s="218" t="s">
        <v>1</v>
      </c>
      <c r="N327" s="219" t="s">
        <v>41</v>
      </c>
      <c r="O327" s="90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2" t="s">
        <v>191</v>
      </c>
      <c r="AT327" s="222" t="s">
        <v>156</v>
      </c>
      <c r="AU327" s="222" t="s">
        <v>84</v>
      </c>
      <c r="AY327" s="16" t="s">
        <v>155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6" t="s">
        <v>84</v>
      </c>
      <c r="BK327" s="223">
        <f>ROUND(I327*H327,2)</f>
        <v>0</v>
      </c>
      <c r="BL327" s="16" t="s">
        <v>191</v>
      </c>
      <c r="BM327" s="222" t="s">
        <v>430</v>
      </c>
    </row>
    <row r="328" s="12" customFormat="1">
      <c r="A328" s="12"/>
      <c r="B328" s="224"/>
      <c r="C328" s="225"/>
      <c r="D328" s="226" t="s">
        <v>162</v>
      </c>
      <c r="E328" s="227" t="s">
        <v>1</v>
      </c>
      <c r="F328" s="228" t="s">
        <v>431</v>
      </c>
      <c r="G328" s="225"/>
      <c r="H328" s="229">
        <v>22.859999999999999</v>
      </c>
      <c r="I328" s="230"/>
      <c r="J328" s="225"/>
      <c r="K328" s="225"/>
      <c r="L328" s="231"/>
      <c r="M328" s="232"/>
      <c r="N328" s="233"/>
      <c r="O328" s="233"/>
      <c r="P328" s="233"/>
      <c r="Q328" s="233"/>
      <c r="R328" s="233"/>
      <c r="S328" s="233"/>
      <c r="T328" s="234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35" t="s">
        <v>162</v>
      </c>
      <c r="AU328" s="235" t="s">
        <v>84</v>
      </c>
      <c r="AV328" s="12" t="s">
        <v>86</v>
      </c>
      <c r="AW328" s="12" t="s">
        <v>32</v>
      </c>
      <c r="AX328" s="12" t="s">
        <v>76</v>
      </c>
      <c r="AY328" s="235" t="s">
        <v>155</v>
      </c>
    </row>
    <row r="329" s="12" customFormat="1">
      <c r="A329" s="12"/>
      <c r="B329" s="224"/>
      <c r="C329" s="225"/>
      <c r="D329" s="226" t="s">
        <v>162</v>
      </c>
      <c r="E329" s="227" t="s">
        <v>1</v>
      </c>
      <c r="F329" s="228" t="s">
        <v>432</v>
      </c>
      <c r="G329" s="225"/>
      <c r="H329" s="229">
        <v>7.5</v>
      </c>
      <c r="I329" s="230"/>
      <c r="J329" s="225"/>
      <c r="K329" s="225"/>
      <c r="L329" s="231"/>
      <c r="M329" s="232"/>
      <c r="N329" s="233"/>
      <c r="O329" s="233"/>
      <c r="P329" s="233"/>
      <c r="Q329" s="233"/>
      <c r="R329" s="233"/>
      <c r="S329" s="233"/>
      <c r="T329" s="234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35" t="s">
        <v>162</v>
      </c>
      <c r="AU329" s="235" t="s">
        <v>84</v>
      </c>
      <c r="AV329" s="12" t="s">
        <v>86</v>
      </c>
      <c r="AW329" s="12" t="s">
        <v>32</v>
      </c>
      <c r="AX329" s="12" t="s">
        <v>76</v>
      </c>
      <c r="AY329" s="235" t="s">
        <v>155</v>
      </c>
    </row>
    <row r="330" s="12" customFormat="1">
      <c r="A330" s="12"/>
      <c r="B330" s="224"/>
      <c r="C330" s="225"/>
      <c r="D330" s="226" t="s">
        <v>162</v>
      </c>
      <c r="E330" s="227" t="s">
        <v>1</v>
      </c>
      <c r="F330" s="228" t="s">
        <v>433</v>
      </c>
      <c r="G330" s="225"/>
      <c r="H330" s="229">
        <v>17.800000000000001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35" t="s">
        <v>162</v>
      </c>
      <c r="AU330" s="235" t="s">
        <v>84</v>
      </c>
      <c r="AV330" s="12" t="s">
        <v>86</v>
      </c>
      <c r="AW330" s="12" t="s">
        <v>32</v>
      </c>
      <c r="AX330" s="12" t="s">
        <v>76</v>
      </c>
      <c r="AY330" s="235" t="s">
        <v>155</v>
      </c>
    </row>
    <row r="331" s="13" customFormat="1">
      <c r="A331" s="13"/>
      <c r="B331" s="236"/>
      <c r="C331" s="237"/>
      <c r="D331" s="226" t="s">
        <v>162</v>
      </c>
      <c r="E331" s="238" t="s">
        <v>1</v>
      </c>
      <c r="F331" s="239" t="s">
        <v>164</v>
      </c>
      <c r="G331" s="237"/>
      <c r="H331" s="240">
        <v>48.159999999999997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6" t="s">
        <v>162</v>
      </c>
      <c r="AU331" s="246" t="s">
        <v>84</v>
      </c>
      <c r="AV331" s="13" t="s">
        <v>160</v>
      </c>
      <c r="AW331" s="13" t="s">
        <v>32</v>
      </c>
      <c r="AX331" s="13" t="s">
        <v>84</v>
      </c>
      <c r="AY331" s="246" t="s">
        <v>155</v>
      </c>
    </row>
    <row r="332" s="2" customFormat="1" ht="21.75" customHeight="1">
      <c r="A332" s="37"/>
      <c r="B332" s="38"/>
      <c r="C332" s="210" t="s">
        <v>434</v>
      </c>
      <c r="D332" s="210" t="s">
        <v>156</v>
      </c>
      <c r="E332" s="211" t="s">
        <v>435</v>
      </c>
      <c r="F332" s="212" t="s">
        <v>436</v>
      </c>
      <c r="G332" s="213" t="s">
        <v>159</v>
      </c>
      <c r="H332" s="214">
        <v>1448.7670000000001</v>
      </c>
      <c r="I332" s="215"/>
      <c r="J332" s="216">
        <f>ROUND(I332*H332,2)</f>
        <v>0</v>
      </c>
      <c r="K332" s="217"/>
      <c r="L332" s="43"/>
      <c r="M332" s="218" t="s">
        <v>1</v>
      </c>
      <c r="N332" s="219" t="s">
        <v>41</v>
      </c>
      <c r="O332" s="90"/>
      <c r="P332" s="220">
        <f>O332*H332</f>
        <v>0</v>
      </c>
      <c r="Q332" s="220">
        <v>0</v>
      </c>
      <c r="R332" s="220">
        <f>Q332*H332</f>
        <v>0</v>
      </c>
      <c r="S332" s="220">
        <v>0</v>
      </c>
      <c r="T332" s="22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2" t="s">
        <v>191</v>
      </c>
      <c r="AT332" s="222" t="s">
        <v>156</v>
      </c>
      <c r="AU332" s="222" t="s">
        <v>84</v>
      </c>
      <c r="AY332" s="16" t="s">
        <v>155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6" t="s">
        <v>84</v>
      </c>
      <c r="BK332" s="223">
        <f>ROUND(I332*H332,2)</f>
        <v>0</v>
      </c>
      <c r="BL332" s="16" t="s">
        <v>191</v>
      </c>
      <c r="BM332" s="222" t="s">
        <v>437</v>
      </c>
    </row>
    <row r="333" s="12" customFormat="1">
      <c r="A333" s="12"/>
      <c r="B333" s="224"/>
      <c r="C333" s="225"/>
      <c r="D333" s="226" t="s">
        <v>162</v>
      </c>
      <c r="E333" s="227" t="s">
        <v>1</v>
      </c>
      <c r="F333" s="228" t="s">
        <v>438</v>
      </c>
      <c r="G333" s="225"/>
      <c r="H333" s="229">
        <v>654</v>
      </c>
      <c r="I333" s="230"/>
      <c r="J333" s="225"/>
      <c r="K333" s="225"/>
      <c r="L333" s="231"/>
      <c r="M333" s="232"/>
      <c r="N333" s="233"/>
      <c r="O333" s="233"/>
      <c r="P333" s="233"/>
      <c r="Q333" s="233"/>
      <c r="R333" s="233"/>
      <c r="S333" s="233"/>
      <c r="T333" s="234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35" t="s">
        <v>162</v>
      </c>
      <c r="AU333" s="235" t="s">
        <v>84</v>
      </c>
      <c r="AV333" s="12" t="s">
        <v>86</v>
      </c>
      <c r="AW333" s="12" t="s">
        <v>32</v>
      </c>
      <c r="AX333" s="12" t="s">
        <v>76</v>
      </c>
      <c r="AY333" s="235" t="s">
        <v>155</v>
      </c>
    </row>
    <row r="334" s="12" customFormat="1">
      <c r="A334" s="12"/>
      <c r="B334" s="224"/>
      <c r="C334" s="225"/>
      <c r="D334" s="226" t="s">
        <v>162</v>
      </c>
      <c r="E334" s="227" t="s">
        <v>1</v>
      </c>
      <c r="F334" s="228" t="s">
        <v>439</v>
      </c>
      <c r="G334" s="225"/>
      <c r="H334" s="229">
        <v>32.200000000000003</v>
      </c>
      <c r="I334" s="230"/>
      <c r="J334" s="225"/>
      <c r="K334" s="225"/>
      <c r="L334" s="231"/>
      <c r="M334" s="232"/>
      <c r="N334" s="233"/>
      <c r="O334" s="233"/>
      <c r="P334" s="233"/>
      <c r="Q334" s="233"/>
      <c r="R334" s="233"/>
      <c r="S334" s="233"/>
      <c r="T334" s="234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35" t="s">
        <v>162</v>
      </c>
      <c r="AU334" s="235" t="s">
        <v>84</v>
      </c>
      <c r="AV334" s="12" t="s">
        <v>86</v>
      </c>
      <c r="AW334" s="12" t="s">
        <v>32</v>
      </c>
      <c r="AX334" s="12" t="s">
        <v>76</v>
      </c>
      <c r="AY334" s="235" t="s">
        <v>155</v>
      </c>
    </row>
    <row r="335" s="12" customFormat="1">
      <c r="A335" s="12"/>
      <c r="B335" s="224"/>
      <c r="C335" s="225"/>
      <c r="D335" s="226" t="s">
        <v>162</v>
      </c>
      <c r="E335" s="227" t="s">
        <v>1</v>
      </c>
      <c r="F335" s="228" t="s">
        <v>440</v>
      </c>
      <c r="G335" s="225"/>
      <c r="H335" s="229">
        <v>1.3999999999999999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35" t="s">
        <v>162</v>
      </c>
      <c r="AU335" s="235" t="s">
        <v>84</v>
      </c>
      <c r="AV335" s="12" t="s">
        <v>86</v>
      </c>
      <c r="AW335" s="12" t="s">
        <v>32</v>
      </c>
      <c r="AX335" s="12" t="s">
        <v>76</v>
      </c>
      <c r="AY335" s="235" t="s">
        <v>155</v>
      </c>
    </row>
    <row r="336" s="12" customFormat="1">
      <c r="A336" s="12"/>
      <c r="B336" s="224"/>
      <c r="C336" s="225"/>
      <c r="D336" s="226" t="s">
        <v>162</v>
      </c>
      <c r="E336" s="227" t="s">
        <v>1</v>
      </c>
      <c r="F336" s="228" t="s">
        <v>441</v>
      </c>
      <c r="G336" s="225"/>
      <c r="H336" s="229">
        <v>27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35" t="s">
        <v>162</v>
      </c>
      <c r="AU336" s="235" t="s">
        <v>84</v>
      </c>
      <c r="AV336" s="12" t="s">
        <v>86</v>
      </c>
      <c r="AW336" s="12" t="s">
        <v>32</v>
      </c>
      <c r="AX336" s="12" t="s">
        <v>76</v>
      </c>
      <c r="AY336" s="235" t="s">
        <v>155</v>
      </c>
    </row>
    <row r="337" s="12" customFormat="1">
      <c r="A337" s="12"/>
      <c r="B337" s="224"/>
      <c r="C337" s="225"/>
      <c r="D337" s="226" t="s">
        <v>162</v>
      </c>
      <c r="E337" s="227" t="s">
        <v>1</v>
      </c>
      <c r="F337" s="228" t="s">
        <v>442</v>
      </c>
      <c r="G337" s="225"/>
      <c r="H337" s="229">
        <v>30.600000000000001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35" t="s">
        <v>162</v>
      </c>
      <c r="AU337" s="235" t="s">
        <v>84</v>
      </c>
      <c r="AV337" s="12" t="s">
        <v>86</v>
      </c>
      <c r="AW337" s="12" t="s">
        <v>32</v>
      </c>
      <c r="AX337" s="12" t="s">
        <v>76</v>
      </c>
      <c r="AY337" s="235" t="s">
        <v>155</v>
      </c>
    </row>
    <row r="338" s="12" customFormat="1">
      <c r="A338" s="12"/>
      <c r="B338" s="224"/>
      <c r="C338" s="225"/>
      <c r="D338" s="226" t="s">
        <v>162</v>
      </c>
      <c r="E338" s="227" t="s">
        <v>1</v>
      </c>
      <c r="F338" s="228" t="s">
        <v>443</v>
      </c>
      <c r="G338" s="225"/>
      <c r="H338" s="229">
        <v>21.5</v>
      </c>
      <c r="I338" s="230"/>
      <c r="J338" s="225"/>
      <c r="K338" s="225"/>
      <c r="L338" s="231"/>
      <c r="M338" s="232"/>
      <c r="N338" s="233"/>
      <c r="O338" s="233"/>
      <c r="P338" s="233"/>
      <c r="Q338" s="233"/>
      <c r="R338" s="233"/>
      <c r="S338" s="233"/>
      <c r="T338" s="234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35" t="s">
        <v>162</v>
      </c>
      <c r="AU338" s="235" t="s">
        <v>84</v>
      </c>
      <c r="AV338" s="12" t="s">
        <v>86</v>
      </c>
      <c r="AW338" s="12" t="s">
        <v>32</v>
      </c>
      <c r="AX338" s="12" t="s">
        <v>76</v>
      </c>
      <c r="AY338" s="235" t="s">
        <v>155</v>
      </c>
    </row>
    <row r="339" s="12" customFormat="1">
      <c r="A339" s="12"/>
      <c r="B339" s="224"/>
      <c r="C339" s="225"/>
      <c r="D339" s="226" t="s">
        <v>162</v>
      </c>
      <c r="E339" s="227" t="s">
        <v>1</v>
      </c>
      <c r="F339" s="228" t="s">
        <v>444</v>
      </c>
      <c r="G339" s="225"/>
      <c r="H339" s="229">
        <v>-9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35" t="s">
        <v>162</v>
      </c>
      <c r="AU339" s="235" t="s">
        <v>84</v>
      </c>
      <c r="AV339" s="12" t="s">
        <v>86</v>
      </c>
      <c r="AW339" s="12" t="s">
        <v>32</v>
      </c>
      <c r="AX339" s="12" t="s">
        <v>76</v>
      </c>
      <c r="AY339" s="235" t="s">
        <v>155</v>
      </c>
    </row>
    <row r="340" s="12" customFormat="1">
      <c r="A340" s="12"/>
      <c r="B340" s="224"/>
      <c r="C340" s="225"/>
      <c r="D340" s="226" t="s">
        <v>162</v>
      </c>
      <c r="E340" s="227" t="s">
        <v>1</v>
      </c>
      <c r="F340" s="228" t="s">
        <v>445</v>
      </c>
      <c r="G340" s="225"/>
      <c r="H340" s="229">
        <v>8.7200000000000006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35" t="s">
        <v>162</v>
      </c>
      <c r="AU340" s="235" t="s">
        <v>84</v>
      </c>
      <c r="AV340" s="12" t="s">
        <v>86</v>
      </c>
      <c r="AW340" s="12" t="s">
        <v>32</v>
      </c>
      <c r="AX340" s="12" t="s">
        <v>76</v>
      </c>
      <c r="AY340" s="235" t="s">
        <v>155</v>
      </c>
    </row>
    <row r="341" s="12" customFormat="1">
      <c r="A341" s="12"/>
      <c r="B341" s="224"/>
      <c r="C341" s="225"/>
      <c r="D341" s="226" t="s">
        <v>162</v>
      </c>
      <c r="E341" s="227" t="s">
        <v>1</v>
      </c>
      <c r="F341" s="228" t="s">
        <v>446</v>
      </c>
      <c r="G341" s="225"/>
      <c r="H341" s="229">
        <v>7.8869999999999996</v>
      </c>
      <c r="I341" s="230"/>
      <c r="J341" s="225"/>
      <c r="K341" s="225"/>
      <c r="L341" s="231"/>
      <c r="M341" s="232"/>
      <c r="N341" s="233"/>
      <c r="O341" s="233"/>
      <c r="P341" s="233"/>
      <c r="Q341" s="233"/>
      <c r="R341" s="233"/>
      <c r="S341" s="233"/>
      <c r="T341" s="234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35" t="s">
        <v>162</v>
      </c>
      <c r="AU341" s="235" t="s">
        <v>84</v>
      </c>
      <c r="AV341" s="12" t="s">
        <v>86</v>
      </c>
      <c r="AW341" s="12" t="s">
        <v>32</v>
      </c>
      <c r="AX341" s="12" t="s">
        <v>76</v>
      </c>
      <c r="AY341" s="235" t="s">
        <v>155</v>
      </c>
    </row>
    <row r="342" s="12" customFormat="1">
      <c r="A342" s="12"/>
      <c r="B342" s="224"/>
      <c r="C342" s="225"/>
      <c r="D342" s="226" t="s">
        <v>162</v>
      </c>
      <c r="E342" s="227" t="s">
        <v>1</v>
      </c>
      <c r="F342" s="228" t="s">
        <v>447</v>
      </c>
      <c r="G342" s="225"/>
      <c r="H342" s="229">
        <v>44.460000000000001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35" t="s">
        <v>162</v>
      </c>
      <c r="AU342" s="235" t="s">
        <v>84</v>
      </c>
      <c r="AV342" s="12" t="s">
        <v>86</v>
      </c>
      <c r="AW342" s="12" t="s">
        <v>32</v>
      </c>
      <c r="AX342" s="12" t="s">
        <v>76</v>
      </c>
      <c r="AY342" s="235" t="s">
        <v>155</v>
      </c>
    </row>
    <row r="343" s="12" customFormat="1">
      <c r="A343" s="12"/>
      <c r="B343" s="224"/>
      <c r="C343" s="225"/>
      <c r="D343" s="226" t="s">
        <v>162</v>
      </c>
      <c r="E343" s="227" t="s">
        <v>1</v>
      </c>
      <c r="F343" s="228" t="s">
        <v>448</v>
      </c>
      <c r="G343" s="225"/>
      <c r="H343" s="229">
        <v>-6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35" t="s">
        <v>162</v>
      </c>
      <c r="AU343" s="235" t="s">
        <v>84</v>
      </c>
      <c r="AV343" s="12" t="s">
        <v>86</v>
      </c>
      <c r="AW343" s="12" t="s">
        <v>32</v>
      </c>
      <c r="AX343" s="12" t="s">
        <v>76</v>
      </c>
      <c r="AY343" s="235" t="s">
        <v>155</v>
      </c>
    </row>
    <row r="344" s="12" customFormat="1">
      <c r="A344" s="12"/>
      <c r="B344" s="224"/>
      <c r="C344" s="225"/>
      <c r="D344" s="226" t="s">
        <v>162</v>
      </c>
      <c r="E344" s="227" t="s">
        <v>1</v>
      </c>
      <c r="F344" s="228" t="s">
        <v>449</v>
      </c>
      <c r="G344" s="225"/>
      <c r="H344" s="229">
        <v>82.599999999999994</v>
      </c>
      <c r="I344" s="230"/>
      <c r="J344" s="225"/>
      <c r="K344" s="225"/>
      <c r="L344" s="231"/>
      <c r="M344" s="232"/>
      <c r="N344" s="233"/>
      <c r="O344" s="233"/>
      <c r="P344" s="233"/>
      <c r="Q344" s="233"/>
      <c r="R344" s="233"/>
      <c r="S344" s="233"/>
      <c r="T344" s="234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35" t="s">
        <v>162</v>
      </c>
      <c r="AU344" s="235" t="s">
        <v>84</v>
      </c>
      <c r="AV344" s="12" t="s">
        <v>86</v>
      </c>
      <c r="AW344" s="12" t="s">
        <v>32</v>
      </c>
      <c r="AX344" s="12" t="s">
        <v>76</v>
      </c>
      <c r="AY344" s="235" t="s">
        <v>155</v>
      </c>
    </row>
    <row r="345" s="12" customFormat="1">
      <c r="A345" s="12"/>
      <c r="B345" s="224"/>
      <c r="C345" s="225"/>
      <c r="D345" s="226" t="s">
        <v>162</v>
      </c>
      <c r="E345" s="227" t="s">
        <v>1</v>
      </c>
      <c r="F345" s="228" t="s">
        <v>450</v>
      </c>
      <c r="G345" s="225"/>
      <c r="H345" s="229">
        <v>35.100000000000001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35" t="s">
        <v>162</v>
      </c>
      <c r="AU345" s="235" t="s">
        <v>84</v>
      </c>
      <c r="AV345" s="12" t="s">
        <v>86</v>
      </c>
      <c r="AW345" s="12" t="s">
        <v>32</v>
      </c>
      <c r="AX345" s="12" t="s">
        <v>76</v>
      </c>
      <c r="AY345" s="235" t="s">
        <v>155</v>
      </c>
    </row>
    <row r="346" s="12" customFormat="1">
      <c r="A346" s="12"/>
      <c r="B346" s="224"/>
      <c r="C346" s="225"/>
      <c r="D346" s="226" t="s">
        <v>162</v>
      </c>
      <c r="E346" s="227" t="s">
        <v>1</v>
      </c>
      <c r="F346" s="228" t="s">
        <v>451</v>
      </c>
      <c r="G346" s="225"/>
      <c r="H346" s="229">
        <v>18.260000000000002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35" t="s">
        <v>162</v>
      </c>
      <c r="AU346" s="235" t="s">
        <v>84</v>
      </c>
      <c r="AV346" s="12" t="s">
        <v>86</v>
      </c>
      <c r="AW346" s="12" t="s">
        <v>32</v>
      </c>
      <c r="AX346" s="12" t="s">
        <v>76</v>
      </c>
      <c r="AY346" s="235" t="s">
        <v>155</v>
      </c>
    </row>
    <row r="347" s="12" customFormat="1">
      <c r="A347" s="12"/>
      <c r="B347" s="224"/>
      <c r="C347" s="225"/>
      <c r="D347" s="226" t="s">
        <v>162</v>
      </c>
      <c r="E347" s="227" t="s">
        <v>1</v>
      </c>
      <c r="F347" s="228" t="s">
        <v>452</v>
      </c>
      <c r="G347" s="225"/>
      <c r="H347" s="229">
        <v>88.379999999999995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35" t="s">
        <v>162</v>
      </c>
      <c r="AU347" s="235" t="s">
        <v>84</v>
      </c>
      <c r="AV347" s="12" t="s">
        <v>86</v>
      </c>
      <c r="AW347" s="12" t="s">
        <v>32</v>
      </c>
      <c r="AX347" s="12" t="s">
        <v>76</v>
      </c>
      <c r="AY347" s="235" t="s">
        <v>155</v>
      </c>
    </row>
    <row r="348" s="12" customFormat="1">
      <c r="A348" s="12"/>
      <c r="B348" s="224"/>
      <c r="C348" s="225"/>
      <c r="D348" s="226" t="s">
        <v>162</v>
      </c>
      <c r="E348" s="227" t="s">
        <v>1</v>
      </c>
      <c r="F348" s="228" t="s">
        <v>453</v>
      </c>
      <c r="G348" s="225"/>
      <c r="H348" s="229">
        <v>20.100000000000001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35" t="s">
        <v>162</v>
      </c>
      <c r="AU348" s="235" t="s">
        <v>84</v>
      </c>
      <c r="AV348" s="12" t="s">
        <v>86</v>
      </c>
      <c r="AW348" s="12" t="s">
        <v>32</v>
      </c>
      <c r="AX348" s="12" t="s">
        <v>76</v>
      </c>
      <c r="AY348" s="235" t="s">
        <v>155</v>
      </c>
    </row>
    <row r="349" s="12" customFormat="1">
      <c r="A349" s="12"/>
      <c r="B349" s="224"/>
      <c r="C349" s="225"/>
      <c r="D349" s="226" t="s">
        <v>162</v>
      </c>
      <c r="E349" s="227" t="s">
        <v>1</v>
      </c>
      <c r="F349" s="228" t="s">
        <v>454</v>
      </c>
      <c r="G349" s="225"/>
      <c r="H349" s="229">
        <v>-16.739999999999998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35" t="s">
        <v>162</v>
      </c>
      <c r="AU349" s="235" t="s">
        <v>84</v>
      </c>
      <c r="AV349" s="12" t="s">
        <v>86</v>
      </c>
      <c r="AW349" s="12" t="s">
        <v>32</v>
      </c>
      <c r="AX349" s="12" t="s">
        <v>76</v>
      </c>
      <c r="AY349" s="235" t="s">
        <v>155</v>
      </c>
    </row>
    <row r="350" s="12" customFormat="1">
      <c r="A350" s="12"/>
      <c r="B350" s="224"/>
      <c r="C350" s="225"/>
      <c r="D350" s="226" t="s">
        <v>162</v>
      </c>
      <c r="E350" s="227" t="s">
        <v>1</v>
      </c>
      <c r="F350" s="228" t="s">
        <v>455</v>
      </c>
      <c r="G350" s="225"/>
      <c r="H350" s="229">
        <v>110.5</v>
      </c>
      <c r="I350" s="230"/>
      <c r="J350" s="225"/>
      <c r="K350" s="225"/>
      <c r="L350" s="231"/>
      <c r="M350" s="232"/>
      <c r="N350" s="233"/>
      <c r="O350" s="233"/>
      <c r="P350" s="233"/>
      <c r="Q350" s="233"/>
      <c r="R350" s="233"/>
      <c r="S350" s="233"/>
      <c r="T350" s="234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T350" s="235" t="s">
        <v>162</v>
      </c>
      <c r="AU350" s="235" t="s">
        <v>84</v>
      </c>
      <c r="AV350" s="12" t="s">
        <v>86</v>
      </c>
      <c r="AW350" s="12" t="s">
        <v>32</v>
      </c>
      <c r="AX350" s="12" t="s">
        <v>76</v>
      </c>
      <c r="AY350" s="235" t="s">
        <v>155</v>
      </c>
    </row>
    <row r="351" s="12" customFormat="1">
      <c r="A351" s="12"/>
      <c r="B351" s="224"/>
      <c r="C351" s="225"/>
      <c r="D351" s="226" t="s">
        <v>162</v>
      </c>
      <c r="E351" s="227" t="s">
        <v>1</v>
      </c>
      <c r="F351" s="228" t="s">
        <v>456</v>
      </c>
      <c r="G351" s="225"/>
      <c r="H351" s="229">
        <v>19.800000000000001</v>
      </c>
      <c r="I351" s="230"/>
      <c r="J351" s="225"/>
      <c r="K351" s="225"/>
      <c r="L351" s="231"/>
      <c r="M351" s="232"/>
      <c r="N351" s="233"/>
      <c r="O351" s="233"/>
      <c r="P351" s="233"/>
      <c r="Q351" s="233"/>
      <c r="R351" s="233"/>
      <c r="S351" s="233"/>
      <c r="T351" s="234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35" t="s">
        <v>162</v>
      </c>
      <c r="AU351" s="235" t="s">
        <v>84</v>
      </c>
      <c r="AV351" s="12" t="s">
        <v>86</v>
      </c>
      <c r="AW351" s="12" t="s">
        <v>32</v>
      </c>
      <c r="AX351" s="12" t="s">
        <v>76</v>
      </c>
      <c r="AY351" s="235" t="s">
        <v>155</v>
      </c>
    </row>
    <row r="352" s="12" customFormat="1">
      <c r="A352" s="12"/>
      <c r="B352" s="224"/>
      <c r="C352" s="225"/>
      <c r="D352" s="226" t="s">
        <v>162</v>
      </c>
      <c r="E352" s="227" t="s">
        <v>1</v>
      </c>
      <c r="F352" s="228" t="s">
        <v>457</v>
      </c>
      <c r="G352" s="225"/>
      <c r="H352" s="229">
        <v>-18.100000000000001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35" t="s">
        <v>162</v>
      </c>
      <c r="AU352" s="235" t="s">
        <v>84</v>
      </c>
      <c r="AV352" s="12" t="s">
        <v>86</v>
      </c>
      <c r="AW352" s="12" t="s">
        <v>32</v>
      </c>
      <c r="AX352" s="12" t="s">
        <v>76</v>
      </c>
      <c r="AY352" s="235" t="s">
        <v>155</v>
      </c>
    </row>
    <row r="353" s="12" customFormat="1">
      <c r="A353" s="12"/>
      <c r="B353" s="224"/>
      <c r="C353" s="225"/>
      <c r="D353" s="226" t="s">
        <v>162</v>
      </c>
      <c r="E353" s="227" t="s">
        <v>1</v>
      </c>
      <c r="F353" s="228" t="s">
        <v>458</v>
      </c>
      <c r="G353" s="225"/>
      <c r="H353" s="229">
        <v>37.5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35" t="s">
        <v>162</v>
      </c>
      <c r="AU353" s="235" t="s">
        <v>84</v>
      </c>
      <c r="AV353" s="12" t="s">
        <v>86</v>
      </c>
      <c r="AW353" s="12" t="s">
        <v>32</v>
      </c>
      <c r="AX353" s="12" t="s">
        <v>76</v>
      </c>
      <c r="AY353" s="235" t="s">
        <v>155</v>
      </c>
    </row>
    <row r="354" s="12" customFormat="1">
      <c r="A354" s="12"/>
      <c r="B354" s="224"/>
      <c r="C354" s="225"/>
      <c r="D354" s="226" t="s">
        <v>162</v>
      </c>
      <c r="E354" s="227" t="s">
        <v>1</v>
      </c>
      <c r="F354" s="228" t="s">
        <v>459</v>
      </c>
      <c r="G354" s="225"/>
      <c r="H354" s="229">
        <v>70</v>
      </c>
      <c r="I354" s="230"/>
      <c r="J354" s="225"/>
      <c r="K354" s="225"/>
      <c r="L354" s="231"/>
      <c r="M354" s="232"/>
      <c r="N354" s="233"/>
      <c r="O354" s="233"/>
      <c r="P354" s="233"/>
      <c r="Q354" s="233"/>
      <c r="R354" s="233"/>
      <c r="S354" s="233"/>
      <c r="T354" s="234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35" t="s">
        <v>162</v>
      </c>
      <c r="AU354" s="235" t="s">
        <v>84</v>
      </c>
      <c r="AV354" s="12" t="s">
        <v>86</v>
      </c>
      <c r="AW354" s="12" t="s">
        <v>32</v>
      </c>
      <c r="AX354" s="12" t="s">
        <v>76</v>
      </c>
      <c r="AY354" s="235" t="s">
        <v>155</v>
      </c>
    </row>
    <row r="355" s="12" customFormat="1">
      <c r="A355" s="12"/>
      <c r="B355" s="224"/>
      <c r="C355" s="225"/>
      <c r="D355" s="226" t="s">
        <v>162</v>
      </c>
      <c r="E355" s="227" t="s">
        <v>1</v>
      </c>
      <c r="F355" s="228" t="s">
        <v>439</v>
      </c>
      <c r="G355" s="225"/>
      <c r="H355" s="229">
        <v>32.200000000000003</v>
      </c>
      <c r="I355" s="230"/>
      <c r="J355" s="225"/>
      <c r="K355" s="225"/>
      <c r="L355" s="231"/>
      <c r="M355" s="232"/>
      <c r="N355" s="233"/>
      <c r="O355" s="233"/>
      <c r="P355" s="233"/>
      <c r="Q355" s="233"/>
      <c r="R355" s="233"/>
      <c r="S355" s="233"/>
      <c r="T355" s="234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235" t="s">
        <v>162</v>
      </c>
      <c r="AU355" s="235" t="s">
        <v>84</v>
      </c>
      <c r="AV355" s="12" t="s">
        <v>86</v>
      </c>
      <c r="AW355" s="12" t="s">
        <v>32</v>
      </c>
      <c r="AX355" s="12" t="s">
        <v>76</v>
      </c>
      <c r="AY355" s="235" t="s">
        <v>155</v>
      </c>
    </row>
    <row r="356" s="12" customFormat="1">
      <c r="A356" s="12"/>
      <c r="B356" s="224"/>
      <c r="C356" s="225"/>
      <c r="D356" s="226" t="s">
        <v>162</v>
      </c>
      <c r="E356" s="227" t="s">
        <v>1</v>
      </c>
      <c r="F356" s="228" t="s">
        <v>460</v>
      </c>
      <c r="G356" s="225"/>
      <c r="H356" s="229">
        <v>156.40000000000001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35" t="s">
        <v>162</v>
      </c>
      <c r="AU356" s="235" t="s">
        <v>84</v>
      </c>
      <c r="AV356" s="12" t="s">
        <v>86</v>
      </c>
      <c r="AW356" s="12" t="s">
        <v>32</v>
      </c>
      <c r="AX356" s="12" t="s">
        <v>76</v>
      </c>
      <c r="AY356" s="235" t="s">
        <v>155</v>
      </c>
    </row>
    <row r="357" s="13" customFormat="1">
      <c r="A357" s="13"/>
      <c r="B357" s="236"/>
      <c r="C357" s="237"/>
      <c r="D357" s="226" t="s">
        <v>162</v>
      </c>
      <c r="E357" s="238" t="s">
        <v>1</v>
      </c>
      <c r="F357" s="239" t="s">
        <v>164</v>
      </c>
      <c r="G357" s="237"/>
      <c r="H357" s="240">
        <v>1448.7670000000001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6" t="s">
        <v>162</v>
      </c>
      <c r="AU357" s="246" t="s">
        <v>84</v>
      </c>
      <c r="AV357" s="13" t="s">
        <v>160</v>
      </c>
      <c r="AW357" s="13" t="s">
        <v>32</v>
      </c>
      <c r="AX357" s="13" t="s">
        <v>84</v>
      </c>
      <c r="AY357" s="246" t="s">
        <v>155</v>
      </c>
    </row>
    <row r="358" s="2" customFormat="1" ht="16.5" customHeight="1">
      <c r="A358" s="37"/>
      <c r="B358" s="38"/>
      <c r="C358" s="210" t="s">
        <v>461</v>
      </c>
      <c r="D358" s="210" t="s">
        <v>156</v>
      </c>
      <c r="E358" s="211" t="s">
        <v>462</v>
      </c>
      <c r="F358" s="212" t="s">
        <v>463</v>
      </c>
      <c r="G358" s="213" t="s">
        <v>159</v>
      </c>
      <c r="H358" s="214">
        <v>161.76499999999999</v>
      </c>
      <c r="I358" s="215"/>
      <c r="J358" s="216">
        <f>ROUND(I358*H358,2)</f>
        <v>0</v>
      </c>
      <c r="K358" s="217"/>
      <c r="L358" s="43"/>
      <c r="M358" s="218" t="s">
        <v>1</v>
      </c>
      <c r="N358" s="219" t="s">
        <v>41</v>
      </c>
      <c r="O358" s="90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2" t="s">
        <v>191</v>
      </c>
      <c r="AT358" s="222" t="s">
        <v>156</v>
      </c>
      <c r="AU358" s="222" t="s">
        <v>84</v>
      </c>
      <c r="AY358" s="16" t="s">
        <v>155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6" t="s">
        <v>84</v>
      </c>
      <c r="BK358" s="223">
        <f>ROUND(I358*H358,2)</f>
        <v>0</v>
      </c>
      <c r="BL358" s="16" t="s">
        <v>191</v>
      </c>
      <c r="BM358" s="222" t="s">
        <v>464</v>
      </c>
    </row>
    <row r="359" s="12" customFormat="1">
      <c r="A359" s="12"/>
      <c r="B359" s="224"/>
      <c r="C359" s="225"/>
      <c r="D359" s="226" t="s">
        <v>162</v>
      </c>
      <c r="E359" s="227" t="s">
        <v>1</v>
      </c>
      <c r="F359" s="228" t="s">
        <v>465</v>
      </c>
      <c r="G359" s="225"/>
      <c r="H359" s="229">
        <v>9.9000000000000004</v>
      </c>
      <c r="I359" s="230"/>
      <c r="J359" s="225"/>
      <c r="K359" s="225"/>
      <c r="L359" s="231"/>
      <c r="M359" s="232"/>
      <c r="N359" s="233"/>
      <c r="O359" s="233"/>
      <c r="P359" s="233"/>
      <c r="Q359" s="233"/>
      <c r="R359" s="233"/>
      <c r="S359" s="233"/>
      <c r="T359" s="234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35" t="s">
        <v>162</v>
      </c>
      <c r="AU359" s="235" t="s">
        <v>84</v>
      </c>
      <c r="AV359" s="12" t="s">
        <v>86</v>
      </c>
      <c r="AW359" s="12" t="s">
        <v>32</v>
      </c>
      <c r="AX359" s="12" t="s">
        <v>76</v>
      </c>
      <c r="AY359" s="235" t="s">
        <v>155</v>
      </c>
    </row>
    <row r="360" s="12" customFormat="1">
      <c r="A360" s="12"/>
      <c r="B360" s="224"/>
      <c r="C360" s="225"/>
      <c r="D360" s="226" t="s">
        <v>162</v>
      </c>
      <c r="E360" s="227" t="s">
        <v>1</v>
      </c>
      <c r="F360" s="228" t="s">
        <v>466</v>
      </c>
      <c r="G360" s="225"/>
      <c r="H360" s="229">
        <v>2.3999999999999999</v>
      </c>
      <c r="I360" s="230"/>
      <c r="J360" s="225"/>
      <c r="K360" s="225"/>
      <c r="L360" s="231"/>
      <c r="M360" s="232"/>
      <c r="N360" s="233"/>
      <c r="O360" s="233"/>
      <c r="P360" s="233"/>
      <c r="Q360" s="233"/>
      <c r="R360" s="233"/>
      <c r="S360" s="233"/>
      <c r="T360" s="234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35" t="s">
        <v>162</v>
      </c>
      <c r="AU360" s="235" t="s">
        <v>84</v>
      </c>
      <c r="AV360" s="12" t="s">
        <v>86</v>
      </c>
      <c r="AW360" s="12" t="s">
        <v>32</v>
      </c>
      <c r="AX360" s="12" t="s">
        <v>76</v>
      </c>
      <c r="AY360" s="235" t="s">
        <v>155</v>
      </c>
    </row>
    <row r="361" s="12" customFormat="1">
      <c r="A361" s="12"/>
      <c r="B361" s="224"/>
      <c r="C361" s="225"/>
      <c r="D361" s="226" t="s">
        <v>162</v>
      </c>
      <c r="E361" s="227" t="s">
        <v>1</v>
      </c>
      <c r="F361" s="228" t="s">
        <v>467</v>
      </c>
      <c r="G361" s="225"/>
      <c r="H361" s="229">
        <v>6.2999999999999998</v>
      </c>
      <c r="I361" s="230"/>
      <c r="J361" s="225"/>
      <c r="K361" s="225"/>
      <c r="L361" s="231"/>
      <c r="M361" s="232"/>
      <c r="N361" s="233"/>
      <c r="O361" s="233"/>
      <c r="P361" s="233"/>
      <c r="Q361" s="233"/>
      <c r="R361" s="233"/>
      <c r="S361" s="233"/>
      <c r="T361" s="234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35" t="s">
        <v>162</v>
      </c>
      <c r="AU361" s="235" t="s">
        <v>84</v>
      </c>
      <c r="AV361" s="12" t="s">
        <v>86</v>
      </c>
      <c r="AW361" s="12" t="s">
        <v>32</v>
      </c>
      <c r="AX361" s="12" t="s">
        <v>76</v>
      </c>
      <c r="AY361" s="235" t="s">
        <v>155</v>
      </c>
    </row>
    <row r="362" s="12" customFormat="1">
      <c r="A362" s="12"/>
      <c r="B362" s="224"/>
      <c r="C362" s="225"/>
      <c r="D362" s="226" t="s">
        <v>162</v>
      </c>
      <c r="E362" s="227" t="s">
        <v>1</v>
      </c>
      <c r="F362" s="228" t="s">
        <v>468</v>
      </c>
      <c r="G362" s="225"/>
      <c r="H362" s="229">
        <v>4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35" t="s">
        <v>162</v>
      </c>
      <c r="AU362" s="235" t="s">
        <v>84</v>
      </c>
      <c r="AV362" s="12" t="s">
        <v>86</v>
      </c>
      <c r="AW362" s="12" t="s">
        <v>32</v>
      </c>
      <c r="AX362" s="12" t="s">
        <v>76</v>
      </c>
      <c r="AY362" s="235" t="s">
        <v>155</v>
      </c>
    </row>
    <row r="363" s="12" customFormat="1">
      <c r="A363" s="12"/>
      <c r="B363" s="224"/>
      <c r="C363" s="225"/>
      <c r="D363" s="226" t="s">
        <v>162</v>
      </c>
      <c r="E363" s="227" t="s">
        <v>1</v>
      </c>
      <c r="F363" s="228" t="s">
        <v>469</v>
      </c>
      <c r="G363" s="225"/>
      <c r="H363" s="229">
        <v>5.5999999999999996</v>
      </c>
      <c r="I363" s="230"/>
      <c r="J363" s="225"/>
      <c r="K363" s="225"/>
      <c r="L363" s="231"/>
      <c r="M363" s="232"/>
      <c r="N363" s="233"/>
      <c r="O363" s="233"/>
      <c r="P363" s="233"/>
      <c r="Q363" s="233"/>
      <c r="R363" s="233"/>
      <c r="S363" s="233"/>
      <c r="T363" s="234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235" t="s">
        <v>162</v>
      </c>
      <c r="AU363" s="235" t="s">
        <v>84</v>
      </c>
      <c r="AV363" s="12" t="s">
        <v>86</v>
      </c>
      <c r="AW363" s="12" t="s">
        <v>32</v>
      </c>
      <c r="AX363" s="12" t="s">
        <v>76</v>
      </c>
      <c r="AY363" s="235" t="s">
        <v>155</v>
      </c>
    </row>
    <row r="364" s="12" customFormat="1">
      <c r="A364" s="12"/>
      <c r="B364" s="224"/>
      <c r="C364" s="225"/>
      <c r="D364" s="226" t="s">
        <v>162</v>
      </c>
      <c r="E364" s="227" t="s">
        <v>1</v>
      </c>
      <c r="F364" s="228" t="s">
        <v>470</v>
      </c>
      <c r="G364" s="225"/>
      <c r="H364" s="229">
        <v>51.119999999999997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35" t="s">
        <v>162</v>
      </c>
      <c r="AU364" s="235" t="s">
        <v>84</v>
      </c>
      <c r="AV364" s="12" t="s">
        <v>86</v>
      </c>
      <c r="AW364" s="12" t="s">
        <v>32</v>
      </c>
      <c r="AX364" s="12" t="s">
        <v>76</v>
      </c>
      <c r="AY364" s="235" t="s">
        <v>155</v>
      </c>
    </row>
    <row r="365" s="12" customFormat="1">
      <c r="A365" s="12"/>
      <c r="B365" s="224"/>
      <c r="C365" s="225"/>
      <c r="D365" s="226" t="s">
        <v>162</v>
      </c>
      <c r="E365" s="227" t="s">
        <v>1</v>
      </c>
      <c r="F365" s="228" t="s">
        <v>471</v>
      </c>
      <c r="G365" s="225"/>
      <c r="H365" s="229">
        <v>-8.9130000000000003</v>
      </c>
      <c r="I365" s="230"/>
      <c r="J365" s="225"/>
      <c r="K365" s="225"/>
      <c r="L365" s="231"/>
      <c r="M365" s="232"/>
      <c r="N365" s="233"/>
      <c r="O365" s="233"/>
      <c r="P365" s="233"/>
      <c r="Q365" s="233"/>
      <c r="R365" s="233"/>
      <c r="S365" s="233"/>
      <c r="T365" s="234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35" t="s">
        <v>162</v>
      </c>
      <c r="AU365" s="235" t="s">
        <v>84</v>
      </c>
      <c r="AV365" s="12" t="s">
        <v>86</v>
      </c>
      <c r="AW365" s="12" t="s">
        <v>32</v>
      </c>
      <c r="AX365" s="12" t="s">
        <v>76</v>
      </c>
      <c r="AY365" s="235" t="s">
        <v>155</v>
      </c>
    </row>
    <row r="366" s="12" customFormat="1">
      <c r="A366" s="12"/>
      <c r="B366" s="224"/>
      <c r="C366" s="225"/>
      <c r="D366" s="226" t="s">
        <v>162</v>
      </c>
      <c r="E366" s="227" t="s">
        <v>1</v>
      </c>
      <c r="F366" s="228" t="s">
        <v>472</v>
      </c>
      <c r="G366" s="225"/>
      <c r="H366" s="229">
        <v>0.81999999999999995</v>
      </c>
      <c r="I366" s="230"/>
      <c r="J366" s="225"/>
      <c r="K366" s="225"/>
      <c r="L366" s="231"/>
      <c r="M366" s="232"/>
      <c r="N366" s="233"/>
      <c r="O366" s="233"/>
      <c r="P366" s="233"/>
      <c r="Q366" s="233"/>
      <c r="R366" s="233"/>
      <c r="S366" s="233"/>
      <c r="T366" s="234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35" t="s">
        <v>162</v>
      </c>
      <c r="AU366" s="235" t="s">
        <v>84</v>
      </c>
      <c r="AV366" s="12" t="s">
        <v>86</v>
      </c>
      <c r="AW366" s="12" t="s">
        <v>32</v>
      </c>
      <c r="AX366" s="12" t="s">
        <v>76</v>
      </c>
      <c r="AY366" s="235" t="s">
        <v>155</v>
      </c>
    </row>
    <row r="367" s="12" customFormat="1">
      <c r="A367" s="12"/>
      <c r="B367" s="224"/>
      <c r="C367" s="225"/>
      <c r="D367" s="226" t="s">
        <v>162</v>
      </c>
      <c r="E367" s="227" t="s">
        <v>1</v>
      </c>
      <c r="F367" s="228" t="s">
        <v>473</v>
      </c>
      <c r="G367" s="225"/>
      <c r="H367" s="229">
        <v>0.87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235" t="s">
        <v>162</v>
      </c>
      <c r="AU367" s="235" t="s">
        <v>84</v>
      </c>
      <c r="AV367" s="12" t="s">
        <v>86</v>
      </c>
      <c r="AW367" s="12" t="s">
        <v>32</v>
      </c>
      <c r="AX367" s="12" t="s">
        <v>76</v>
      </c>
      <c r="AY367" s="235" t="s">
        <v>155</v>
      </c>
    </row>
    <row r="368" s="12" customFormat="1">
      <c r="A368" s="12"/>
      <c r="B368" s="224"/>
      <c r="C368" s="225"/>
      <c r="D368" s="226" t="s">
        <v>162</v>
      </c>
      <c r="E368" s="227" t="s">
        <v>1</v>
      </c>
      <c r="F368" s="228" t="s">
        <v>474</v>
      </c>
      <c r="G368" s="225"/>
      <c r="H368" s="229">
        <v>0.97999999999999998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35" t="s">
        <v>162</v>
      </c>
      <c r="AU368" s="235" t="s">
        <v>84</v>
      </c>
      <c r="AV368" s="12" t="s">
        <v>86</v>
      </c>
      <c r="AW368" s="12" t="s">
        <v>32</v>
      </c>
      <c r="AX368" s="12" t="s">
        <v>76</v>
      </c>
      <c r="AY368" s="235" t="s">
        <v>155</v>
      </c>
    </row>
    <row r="369" s="12" customFormat="1">
      <c r="A369" s="12"/>
      <c r="B369" s="224"/>
      <c r="C369" s="225"/>
      <c r="D369" s="226" t="s">
        <v>162</v>
      </c>
      <c r="E369" s="227" t="s">
        <v>1</v>
      </c>
      <c r="F369" s="228" t="s">
        <v>475</v>
      </c>
      <c r="G369" s="225"/>
      <c r="H369" s="229">
        <v>9.048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35" t="s">
        <v>162</v>
      </c>
      <c r="AU369" s="235" t="s">
        <v>84</v>
      </c>
      <c r="AV369" s="12" t="s">
        <v>86</v>
      </c>
      <c r="AW369" s="12" t="s">
        <v>32</v>
      </c>
      <c r="AX369" s="12" t="s">
        <v>76</v>
      </c>
      <c r="AY369" s="235" t="s">
        <v>155</v>
      </c>
    </row>
    <row r="370" s="12" customFormat="1">
      <c r="A370" s="12"/>
      <c r="B370" s="224"/>
      <c r="C370" s="225"/>
      <c r="D370" s="226" t="s">
        <v>162</v>
      </c>
      <c r="E370" s="227" t="s">
        <v>1</v>
      </c>
      <c r="F370" s="228" t="s">
        <v>476</v>
      </c>
      <c r="G370" s="225"/>
      <c r="H370" s="229">
        <v>11.1</v>
      </c>
      <c r="I370" s="230"/>
      <c r="J370" s="225"/>
      <c r="K370" s="225"/>
      <c r="L370" s="231"/>
      <c r="M370" s="232"/>
      <c r="N370" s="233"/>
      <c r="O370" s="233"/>
      <c r="P370" s="233"/>
      <c r="Q370" s="233"/>
      <c r="R370" s="233"/>
      <c r="S370" s="233"/>
      <c r="T370" s="234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35" t="s">
        <v>162</v>
      </c>
      <c r="AU370" s="235" t="s">
        <v>84</v>
      </c>
      <c r="AV370" s="12" t="s">
        <v>86</v>
      </c>
      <c r="AW370" s="12" t="s">
        <v>32</v>
      </c>
      <c r="AX370" s="12" t="s">
        <v>76</v>
      </c>
      <c r="AY370" s="235" t="s">
        <v>155</v>
      </c>
    </row>
    <row r="371" s="12" customFormat="1">
      <c r="A371" s="12"/>
      <c r="B371" s="224"/>
      <c r="C371" s="225"/>
      <c r="D371" s="226" t="s">
        <v>162</v>
      </c>
      <c r="E371" s="227" t="s">
        <v>1</v>
      </c>
      <c r="F371" s="228" t="s">
        <v>477</v>
      </c>
      <c r="G371" s="225"/>
      <c r="H371" s="229">
        <v>39.380000000000003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35" t="s">
        <v>162</v>
      </c>
      <c r="AU371" s="235" t="s">
        <v>84</v>
      </c>
      <c r="AV371" s="12" t="s">
        <v>86</v>
      </c>
      <c r="AW371" s="12" t="s">
        <v>32</v>
      </c>
      <c r="AX371" s="12" t="s">
        <v>76</v>
      </c>
      <c r="AY371" s="235" t="s">
        <v>155</v>
      </c>
    </row>
    <row r="372" s="12" customFormat="1">
      <c r="A372" s="12"/>
      <c r="B372" s="224"/>
      <c r="C372" s="225"/>
      <c r="D372" s="226" t="s">
        <v>162</v>
      </c>
      <c r="E372" s="227" t="s">
        <v>1</v>
      </c>
      <c r="F372" s="228" t="s">
        <v>478</v>
      </c>
      <c r="G372" s="225"/>
      <c r="H372" s="229">
        <v>3.2599999999999998</v>
      </c>
      <c r="I372" s="230"/>
      <c r="J372" s="225"/>
      <c r="K372" s="225"/>
      <c r="L372" s="231"/>
      <c r="M372" s="232"/>
      <c r="N372" s="233"/>
      <c r="O372" s="233"/>
      <c r="P372" s="233"/>
      <c r="Q372" s="233"/>
      <c r="R372" s="233"/>
      <c r="S372" s="233"/>
      <c r="T372" s="234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T372" s="235" t="s">
        <v>162</v>
      </c>
      <c r="AU372" s="235" t="s">
        <v>84</v>
      </c>
      <c r="AV372" s="12" t="s">
        <v>86</v>
      </c>
      <c r="AW372" s="12" t="s">
        <v>32</v>
      </c>
      <c r="AX372" s="12" t="s">
        <v>76</v>
      </c>
      <c r="AY372" s="235" t="s">
        <v>155</v>
      </c>
    </row>
    <row r="373" s="12" customFormat="1">
      <c r="A373" s="12"/>
      <c r="B373" s="224"/>
      <c r="C373" s="225"/>
      <c r="D373" s="226" t="s">
        <v>162</v>
      </c>
      <c r="E373" s="227" t="s">
        <v>1</v>
      </c>
      <c r="F373" s="228" t="s">
        <v>479</v>
      </c>
      <c r="G373" s="225"/>
      <c r="H373" s="229">
        <v>20.800000000000001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35" t="s">
        <v>162</v>
      </c>
      <c r="AU373" s="235" t="s">
        <v>84</v>
      </c>
      <c r="AV373" s="12" t="s">
        <v>86</v>
      </c>
      <c r="AW373" s="12" t="s">
        <v>32</v>
      </c>
      <c r="AX373" s="12" t="s">
        <v>76</v>
      </c>
      <c r="AY373" s="235" t="s">
        <v>155</v>
      </c>
    </row>
    <row r="374" s="12" customFormat="1">
      <c r="A374" s="12"/>
      <c r="B374" s="224"/>
      <c r="C374" s="225"/>
      <c r="D374" s="226" t="s">
        <v>162</v>
      </c>
      <c r="E374" s="227" t="s">
        <v>1</v>
      </c>
      <c r="F374" s="228" t="s">
        <v>480</v>
      </c>
      <c r="G374" s="225"/>
      <c r="H374" s="229">
        <v>5.0999999999999996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35" t="s">
        <v>162</v>
      </c>
      <c r="AU374" s="235" t="s">
        <v>84</v>
      </c>
      <c r="AV374" s="12" t="s">
        <v>86</v>
      </c>
      <c r="AW374" s="12" t="s">
        <v>32</v>
      </c>
      <c r="AX374" s="12" t="s">
        <v>76</v>
      </c>
      <c r="AY374" s="235" t="s">
        <v>155</v>
      </c>
    </row>
    <row r="375" s="13" customFormat="1">
      <c r="A375" s="13"/>
      <c r="B375" s="236"/>
      <c r="C375" s="237"/>
      <c r="D375" s="226" t="s">
        <v>162</v>
      </c>
      <c r="E375" s="238" t="s">
        <v>1</v>
      </c>
      <c r="F375" s="239" t="s">
        <v>164</v>
      </c>
      <c r="G375" s="237"/>
      <c r="H375" s="240">
        <v>161.76499999999999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162</v>
      </c>
      <c r="AU375" s="246" t="s">
        <v>84</v>
      </c>
      <c r="AV375" s="13" t="s">
        <v>160</v>
      </c>
      <c r="AW375" s="13" t="s">
        <v>32</v>
      </c>
      <c r="AX375" s="13" t="s">
        <v>84</v>
      </c>
      <c r="AY375" s="246" t="s">
        <v>155</v>
      </c>
    </row>
    <row r="376" s="2" customFormat="1" ht="16.5" customHeight="1">
      <c r="A376" s="37"/>
      <c r="B376" s="38"/>
      <c r="C376" s="210" t="s">
        <v>481</v>
      </c>
      <c r="D376" s="210" t="s">
        <v>156</v>
      </c>
      <c r="E376" s="211" t="s">
        <v>482</v>
      </c>
      <c r="F376" s="212" t="s">
        <v>483</v>
      </c>
      <c r="G376" s="213" t="s">
        <v>159</v>
      </c>
      <c r="H376" s="214">
        <v>25.795000000000002</v>
      </c>
      <c r="I376" s="215"/>
      <c r="J376" s="216">
        <f>ROUND(I376*H376,2)</f>
        <v>0</v>
      </c>
      <c r="K376" s="217"/>
      <c r="L376" s="43"/>
      <c r="M376" s="218" t="s">
        <v>1</v>
      </c>
      <c r="N376" s="219" t="s">
        <v>41</v>
      </c>
      <c r="O376" s="90"/>
      <c r="P376" s="220">
        <f>O376*H376</f>
        <v>0</v>
      </c>
      <c r="Q376" s="220">
        <v>0</v>
      </c>
      <c r="R376" s="220">
        <f>Q376*H376</f>
        <v>0</v>
      </c>
      <c r="S376" s="220">
        <v>0</v>
      </c>
      <c r="T376" s="22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2" t="s">
        <v>191</v>
      </c>
      <c r="AT376" s="222" t="s">
        <v>156</v>
      </c>
      <c r="AU376" s="222" t="s">
        <v>84</v>
      </c>
      <c r="AY376" s="16" t="s">
        <v>155</v>
      </c>
      <c r="BE376" s="223">
        <f>IF(N376="základní",J376,0)</f>
        <v>0</v>
      </c>
      <c r="BF376" s="223">
        <f>IF(N376="snížená",J376,0)</f>
        <v>0</v>
      </c>
      <c r="BG376" s="223">
        <f>IF(N376="zákl. přenesená",J376,0)</f>
        <v>0</v>
      </c>
      <c r="BH376" s="223">
        <f>IF(N376="sníž. přenesená",J376,0)</f>
        <v>0</v>
      </c>
      <c r="BI376" s="223">
        <f>IF(N376="nulová",J376,0)</f>
        <v>0</v>
      </c>
      <c r="BJ376" s="16" t="s">
        <v>84</v>
      </c>
      <c r="BK376" s="223">
        <f>ROUND(I376*H376,2)</f>
        <v>0</v>
      </c>
      <c r="BL376" s="16" t="s">
        <v>191</v>
      </c>
      <c r="BM376" s="222" t="s">
        <v>484</v>
      </c>
    </row>
    <row r="377" s="12" customFormat="1">
      <c r="A377" s="12"/>
      <c r="B377" s="224"/>
      <c r="C377" s="225"/>
      <c r="D377" s="226" t="s">
        <v>162</v>
      </c>
      <c r="E377" s="227" t="s">
        <v>1</v>
      </c>
      <c r="F377" s="228" t="s">
        <v>485</v>
      </c>
      <c r="G377" s="225"/>
      <c r="H377" s="229">
        <v>8.9250000000000007</v>
      </c>
      <c r="I377" s="230"/>
      <c r="J377" s="225"/>
      <c r="K377" s="225"/>
      <c r="L377" s="231"/>
      <c r="M377" s="232"/>
      <c r="N377" s="233"/>
      <c r="O377" s="233"/>
      <c r="P377" s="233"/>
      <c r="Q377" s="233"/>
      <c r="R377" s="233"/>
      <c r="S377" s="233"/>
      <c r="T377" s="234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35" t="s">
        <v>162</v>
      </c>
      <c r="AU377" s="235" t="s">
        <v>84</v>
      </c>
      <c r="AV377" s="12" t="s">
        <v>86</v>
      </c>
      <c r="AW377" s="12" t="s">
        <v>32</v>
      </c>
      <c r="AX377" s="12" t="s">
        <v>76</v>
      </c>
      <c r="AY377" s="235" t="s">
        <v>155</v>
      </c>
    </row>
    <row r="378" s="12" customFormat="1">
      <c r="A378" s="12"/>
      <c r="B378" s="224"/>
      <c r="C378" s="225"/>
      <c r="D378" s="226" t="s">
        <v>162</v>
      </c>
      <c r="E378" s="227" t="s">
        <v>1</v>
      </c>
      <c r="F378" s="228" t="s">
        <v>486</v>
      </c>
      <c r="G378" s="225"/>
      <c r="H378" s="229">
        <v>10.710000000000001</v>
      </c>
      <c r="I378" s="230"/>
      <c r="J378" s="225"/>
      <c r="K378" s="225"/>
      <c r="L378" s="231"/>
      <c r="M378" s="232"/>
      <c r="N378" s="233"/>
      <c r="O378" s="233"/>
      <c r="P378" s="233"/>
      <c r="Q378" s="233"/>
      <c r="R378" s="233"/>
      <c r="S378" s="233"/>
      <c r="T378" s="234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35" t="s">
        <v>162</v>
      </c>
      <c r="AU378" s="235" t="s">
        <v>84</v>
      </c>
      <c r="AV378" s="12" t="s">
        <v>86</v>
      </c>
      <c r="AW378" s="12" t="s">
        <v>32</v>
      </c>
      <c r="AX378" s="12" t="s">
        <v>76</v>
      </c>
      <c r="AY378" s="235" t="s">
        <v>155</v>
      </c>
    </row>
    <row r="379" s="12" customFormat="1">
      <c r="A379" s="12"/>
      <c r="B379" s="224"/>
      <c r="C379" s="225"/>
      <c r="D379" s="226" t="s">
        <v>162</v>
      </c>
      <c r="E379" s="227" t="s">
        <v>1</v>
      </c>
      <c r="F379" s="228" t="s">
        <v>487</v>
      </c>
      <c r="G379" s="225"/>
      <c r="H379" s="229">
        <v>6.1600000000000001</v>
      </c>
      <c r="I379" s="230"/>
      <c r="J379" s="225"/>
      <c r="K379" s="225"/>
      <c r="L379" s="231"/>
      <c r="M379" s="232"/>
      <c r="N379" s="233"/>
      <c r="O379" s="233"/>
      <c r="P379" s="233"/>
      <c r="Q379" s="233"/>
      <c r="R379" s="233"/>
      <c r="S379" s="233"/>
      <c r="T379" s="234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35" t="s">
        <v>162</v>
      </c>
      <c r="AU379" s="235" t="s">
        <v>84</v>
      </c>
      <c r="AV379" s="12" t="s">
        <v>86</v>
      </c>
      <c r="AW379" s="12" t="s">
        <v>32</v>
      </c>
      <c r="AX379" s="12" t="s">
        <v>76</v>
      </c>
      <c r="AY379" s="235" t="s">
        <v>155</v>
      </c>
    </row>
    <row r="380" s="13" customFormat="1">
      <c r="A380" s="13"/>
      <c r="B380" s="236"/>
      <c r="C380" s="237"/>
      <c r="D380" s="226" t="s">
        <v>162</v>
      </c>
      <c r="E380" s="238" t="s">
        <v>1</v>
      </c>
      <c r="F380" s="239" t="s">
        <v>164</v>
      </c>
      <c r="G380" s="237"/>
      <c r="H380" s="240">
        <v>25.795000000000002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6" t="s">
        <v>162</v>
      </c>
      <c r="AU380" s="246" t="s">
        <v>84</v>
      </c>
      <c r="AV380" s="13" t="s">
        <v>160</v>
      </c>
      <c r="AW380" s="13" t="s">
        <v>32</v>
      </c>
      <c r="AX380" s="13" t="s">
        <v>84</v>
      </c>
      <c r="AY380" s="246" t="s">
        <v>155</v>
      </c>
    </row>
    <row r="381" s="2" customFormat="1" ht="16.5" customHeight="1">
      <c r="A381" s="37"/>
      <c r="B381" s="38"/>
      <c r="C381" s="210" t="s">
        <v>488</v>
      </c>
      <c r="D381" s="210" t="s">
        <v>156</v>
      </c>
      <c r="E381" s="211" t="s">
        <v>489</v>
      </c>
      <c r="F381" s="212" t="s">
        <v>490</v>
      </c>
      <c r="G381" s="213" t="s">
        <v>159</v>
      </c>
      <c r="H381" s="214">
        <v>156.06800000000001</v>
      </c>
      <c r="I381" s="215"/>
      <c r="J381" s="216">
        <f>ROUND(I381*H381,2)</f>
        <v>0</v>
      </c>
      <c r="K381" s="217"/>
      <c r="L381" s="43"/>
      <c r="M381" s="218" t="s">
        <v>1</v>
      </c>
      <c r="N381" s="219" t="s">
        <v>41</v>
      </c>
      <c r="O381" s="90"/>
      <c r="P381" s="220">
        <f>O381*H381</f>
        <v>0</v>
      </c>
      <c r="Q381" s="220">
        <v>0</v>
      </c>
      <c r="R381" s="220">
        <f>Q381*H381</f>
        <v>0</v>
      </c>
      <c r="S381" s="220">
        <v>0</v>
      </c>
      <c r="T381" s="22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22" t="s">
        <v>191</v>
      </c>
      <c r="AT381" s="222" t="s">
        <v>156</v>
      </c>
      <c r="AU381" s="222" t="s">
        <v>84</v>
      </c>
      <c r="AY381" s="16" t="s">
        <v>155</v>
      </c>
      <c r="BE381" s="223">
        <f>IF(N381="základní",J381,0)</f>
        <v>0</v>
      </c>
      <c r="BF381" s="223">
        <f>IF(N381="snížená",J381,0)</f>
        <v>0</v>
      </c>
      <c r="BG381" s="223">
        <f>IF(N381="zákl. přenesená",J381,0)</f>
        <v>0</v>
      </c>
      <c r="BH381" s="223">
        <f>IF(N381="sníž. přenesená",J381,0)</f>
        <v>0</v>
      </c>
      <c r="BI381" s="223">
        <f>IF(N381="nulová",J381,0)</f>
        <v>0</v>
      </c>
      <c r="BJ381" s="16" t="s">
        <v>84</v>
      </c>
      <c r="BK381" s="223">
        <f>ROUND(I381*H381,2)</f>
        <v>0</v>
      </c>
      <c r="BL381" s="16" t="s">
        <v>191</v>
      </c>
      <c r="BM381" s="222" t="s">
        <v>491</v>
      </c>
    </row>
    <row r="382" s="2" customFormat="1" ht="16.5" customHeight="1">
      <c r="A382" s="37"/>
      <c r="B382" s="38"/>
      <c r="C382" s="210" t="s">
        <v>381</v>
      </c>
      <c r="D382" s="210" t="s">
        <v>156</v>
      </c>
      <c r="E382" s="211" t="s">
        <v>492</v>
      </c>
      <c r="F382" s="212" t="s">
        <v>493</v>
      </c>
      <c r="G382" s="213" t="s">
        <v>159</v>
      </c>
      <c r="H382" s="214">
        <v>156.06800000000001</v>
      </c>
      <c r="I382" s="215"/>
      <c r="J382" s="216">
        <f>ROUND(I382*H382,2)</f>
        <v>0</v>
      </c>
      <c r="K382" s="217"/>
      <c r="L382" s="43"/>
      <c r="M382" s="218" t="s">
        <v>1</v>
      </c>
      <c r="N382" s="219" t="s">
        <v>41</v>
      </c>
      <c r="O382" s="90"/>
      <c r="P382" s="220">
        <f>O382*H382</f>
        <v>0</v>
      </c>
      <c r="Q382" s="220">
        <v>0</v>
      </c>
      <c r="R382" s="220">
        <f>Q382*H382</f>
        <v>0</v>
      </c>
      <c r="S382" s="220">
        <v>0</v>
      </c>
      <c r="T382" s="22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2" t="s">
        <v>191</v>
      </c>
      <c r="AT382" s="222" t="s">
        <v>156</v>
      </c>
      <c r="AU382" s="222" t="s">
        <v>84</v>
      </c>
      <c r="AY382" s="16" t="s">
        <v>155</v>
      </c>
      <c r="BE382" s="223">
        <f>IF(N382="základní",J382,0)</f>
        <v>0</v>
      </c>
      <c r="BF382" s="223">
        <f>IF(N382="snížená",J382,0)</f>
        <v>0</v>
      </c>
      <c r="BG382" s="223">
        <f>IF(N382="zákl. přenesená",J382,0)</f>
        <v>0</v>
      </c>
      <c r="BH382" s="223">
        <f>IF(N382="sníž. přenesená",J382,0)</f>
        <v>0</v>
      </c>
      <c r="BI382" s="223">
        <f>IF(N382="nulová",J382,0)</f>
        <v>0</v>
      </c>
      <c r="BJ382" s="16" t="s">
        <v>84</v>
      </c>
      <c r="BK382" s="223">
        <f>ROUND(I382*H382,2)</f>
        <v>0</v>
      </c>
      <c r="BL382" s="16" t="s">
        <v>191</v>
      </c>
      <c r="BM382" s="222" t="s">
        <v>494</v>
      </c>
    </row>
    <row r="383" s="12" customFormat="1">
      <c r="A383" s="12"/>
      <c r="B383" s="224"/>
      <c r="C383" s="225"/>
      <c r="D383" s="226" t="s">
        <v>162</v>
      </c>
      <c r="E383" s="227" t="s">
        <v>1</v>
      </c>
      <c r="F383" s="228" t="s">
        <v>495</v>
      </c>
      <c r="G383" s="225"/>
      <c r="H383" s="229">
        <v>2.5800000000000001</v>
      </c>
      <c r="I383" s="230"/>
      <c r="J383" s="225"/>
      <c r="K383" s="225"/>
      <c r="L383" s="231"/>
      <c r="M383" s="232"/>
      <c r="N383" s="233"/>
      <c r="O383" s="233"/>
      <c r="P383" s="233"/>
      <c r="Q383" s="233"/>
      <c r="R383" s="233"/>
      <c r="S383" s="233"/>
      <c r="T383" s="234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35" t="s">
        <v>162</v>
      </c>
      <c r="AU383" s="235" t="s">
        <v>84</v>
      </c>
      <c r="AV383" s="12" t="s">
        <v>86</v>
      </c>
      <c r="AW383" s="12" t="s">
        <v>32</v>
      </c>
      <c r="AX383" s="12" t="s">
        <v>76</v>
      </c>
      <c r="AY383" s="235" t="s">
        <v>155</v>
      </c>
    </row>
    <row r="384" s="12" customFormat="1">
      <c r="A384" s="12"/>
      <c r="B384" s="224"/>
      <c r="C384" s="225"/>
      <c r="D384" s="226" t="s">
        <v>162</v>
      </c>
      <c r="E384" s="227" t="s">
        <v>1</v>
      </c>
      <c r="F384" s="228" t="s">
        <v>496</v>
      </c>
      <c r="G384" s="225"/>
      <c r="H384" s="229">
        <v>4.6100000000000003</v>
      </c>
      <c r="I384" s="230"/>
      <c r="J384" s="225"/>
      <c r="K384" s="225"/>
      <c r="L384" s="231"/>
      <c r="M384" s="232"/>
      <c r="N384" s="233"/>
      <c r="O384" s="233"/>
      <c r="P384" s="233"/>
      <c r="Q384" s="233"/>
      <c r="R384" s="233"/>
      <c r="S384" s="233"/>
      <c r="T384" s="234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35" t="s">
        <v>162</v>
      </c>
      <c r="AU384" s="235" t="s">
        <v>84</v>
      </c>
      <c r="AV384" s="12" t="s">
        <v>86</v>
      </c>
      <c r="AW384" s="12" t="s">
        <v>32</v>
      </c>
      <c r="AX384" s="12" t="s">
        <v>76</v>
      </c>
      <c r="AY384" s="235" t="s">
        <v>155</v>
      </c>
    </row>
    <row r="385" s="12" customFormat="1">
      <c r="A385" s="12"/>
      <c r="B385" s="224"/>
      <c r="C385" s="225"/>
      <c r="D385" s="226" t="s">
        <v>162</v>
      </c>
      <c r="E385" s="227" t="s">
        <v>1</v>
      </c>
      <c r="F385" s="228" t="s">
        <v>497</v>
      </c>
      <c r="G385" s="225"/>
      <c r="H385" s="229">
        <v>4.4100000000000001</v>
      </c>
      <c r="I385" s="230"/>
      <c r="J385" s="225"/>
      <c r="K385" s="225"/>
      <c r="L385" s="231"/>
      <c r="M385" s="232"/>
      <c r="N385" s="233"/>
      <c r="O385" s="233"/>
      <c r="P385" s="233"/>
      <c r="Q385" s="233"/>
      <c r="R385" s="233"/>
      <c r="S385" s="233"/>
      <c r="T385" s="234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35" t="s">
        <v>162</v>
      </c>
      <c r="AU385" s="235" t="s">
        <v>84</v>
      </c>
      <c r="AV385" s="12" t="s">
        <v>86</v>
      </c>
      <c r="AW385" s="12" t="s">
        <v>32</v>
      </c>
      <c r="AX385" s="12" t="s">
        <v>76</v>
      </c>
      <c r="AY385" s="235" t="s">
        <v>155</v>
      </c>
    </row>
    <row r="386" s="12" customFormat="1">
      <c r="A386" s="12"/>
      <c r="B386" s="224"/>
      <c r="C386" s="225"/>
      <c r="D386" s="226" t="s">
        <v>162</v>
      </c>
      <c r="E386" s="227" t="s">
        <v>1</v>
      </c>
      <c r="F386" s="228" t="s">
        <v>498</v>
      </c>
      <c r="G386" s="225"/>
      <c r="H386" s="229">
        <v>3.8999999999999999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35" t="s">
        <v>162</v>
      </c>
      <c r="AU386" s="235" t="s">
        <v>84</v>
      </c>
      <c r="AV386" s="12" t="s">
        <v>86</v>
      </c>
      <c r="AW386" s="12" t="s">
        <v>32</v>
      </c>
      <c r="AX386" s="12" t="s">
        <v>76</v>
      </c>
      <c r="AY386" s="235" t="s">
        <v>155</v>
      </c>
    </row>
    <row r="387" s="12" customFormat="1">
      <c r="A387" s="12"/>
      <c r="B387" s="224"/>
      <c r="C387" s="225"/>
      <c r="D387" s="226" t="s">
        <v>162</v>
      </c>
      <c r="E387" s="227" t="s">
        <v>1</v>
      </c>
      <c r="F387" s="228" t="s">
        <v>499</v>
      </c>
      <c r="G387" s="225"/>
      <c r="H387" s="229">
        <v>6.7199999999999998</v>
      </c>
      <c r="I387" s="230"/>
      <c r="J387" s="225"/>
      <c r="K387" s="225"/>
      <c r="L387" s="231"/>
      <c r="M387" s="232"/>
      <c r="N387" s="233"/>
      <c r="O387" s="233"/>
      <c r="P387" s="233"/>
      <c r="Q387" s="233"/>
      <c r="R387" s="233"/>
      <c r="S387" s="233"/>
      <c r="T387" s="234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235" t="s">
        <v>162</v>
      </c>
      <c r="AU387" s="235" t="s">
        <v>84</v>
      </c>
      <c r="AV387" s="12" t="s">
        <v>86</v>
      </c>
      <c r="AW387" s="12" t="s">
        <v>32</v>
      </c>
      <c r="AX387" s="12" t="s">
        <v>76</v>
      </c>
      <c r="AY387" s="235" t="s">
        <v>155</v>
      </c>
    </row>
    <row r="388" s="12" customFormat="1">
      <c r="A388" s="12"/>
      <c r="B388" s="224"/>
      <c r="C388" s="225"/>
      <c r="D388" s="226" t="s">
        <v>162</v>
      </c>
      <c r="E388" s="227" t="s">
        <v>1</v>
      </c>
      <c r="F388" s="228" t="s">
        <v>500</v>
      </c>
      <c r="G388" s="225"/>
      <c r="H388" s="229">
        <v>2.0059999999999998</v>
      </c>
      <c r="I388" s="230"/>
      <c r="J388" s="225"/>
      <c r="K388" s="225"/>
      <c r="L388" s="231"/>
      <c r="M388" s="232"/>
      <c r="N388" s="233"/>
      <c r="O388" s="233"/>
      <c r="P388" s="233"/>
      <c r="Q388" s="233"/>
      <c r="R388" s="233"/>
      <c r="S388" s="233"/>
      <c r="T388" s="234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35" t="s">
        <v>162</v>
      </c>
      <c r="AU388" s="235" t="s">
        <v>84</v>
      </c>
      <c r="AV388" s="12" t="s">
        <v>86</v>
      </c>
      <c r="AW388" s="12" t="s">
        <v>32</v>
      </c>
      <c r="AX388" s="12" t="s">
        <v>76</v>
      </c>
      <c r="AY388" s="235" t="s">
        <v>155</v>
      </c>
    </row>
    <row r="389" s="12" customFormat="1">
      <c r="A389" s="12"/>
      <c r="B389" s="224"/>
      <c r="C389" s="225"/>
      <c r="D389" s="226" t="s">
        <v>162</v>
      </c>
      <c r="E389" s="227" t="s">
        <v>1</v>
      </c>
      <c r="F389" s="228" t="s">
        <v>501</v>
      </c>
      <c r="G389" s="225"/>
      <c r="H389" s="229">
        <v>14.720000000000001</v>
      </c>
      <c r="I389" s="230"/>
      <c r="J389" s="225"/>
      <c r="K389" s="225"/>
      <c r="L389" s="231"/>
      <c r="M389" s="232"/>
      <c r="N389" s="233"/>
      <c r="O389" s="233"/>
      <c r="P389" s="233"/>
      <c r="Q389" s="233"/>
      <c r="R389" s="233"/>
      <c r="S389" s="233"/>
      <c r="T389" s="234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35" t="s">
        <v>162</v>
      </c>
      <c r="AU389" s="235" t="s">
        <v>84</v>
      </c>
      <c r="AV389" s="12" t="s">
        <v>86</v>
      </c>
      <c r="AW389" s="12" t="s">
        <v>32</v>
      </c>
      <c r="AX389" s="12" t="s">
        <v>76</v>
      </c>
      <c r="AY389" s="235" t="s">
        <v>155</v>
      </c>
    </row>
    <row r="390" s="12" customFormat="1">
      <c r="A390" s="12"/>
      <c r="B390" s="224"/>
      <c r="C390" s="225"/>
      <c r="D390" s="226" t="s">
        <v>162</v>
      </c>
      <c r="E390" s="227" t="s">
        <v>1</v>
      </c>
      <c r="F390" s="228" t="s">
        <v>502</v>
      </c>
      <c r="G390" s="225"/>
      <c r="H390" s="229">
        <v>1.3999999999999999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35" t="s">
        <v>162</v>
      </c>
      <c r="AU390" s="235" t="s">
        <v>84</v>
      </c>
      <c r="AV390" s="12" t="s">
        <v>86</v>
      </c>
      <c r="AW390" s="12" t="s">
        <v>32</v>
      </c>
      <c r="AX390" s="12" t="s">
        <v>76</v>
      </c>
      <c r="AY390" s="235" t="s">
        <v>155</v>
      </c>
    </row>
    <row r="391" s="12" customFormat="1">
      <c r="A391" s="12"/>
      <c r="B391" s="224"/>
      <c r="C391" s="225"/>
      <c r="D391" s="226" t="s">
        <v>162</v>
      </c>
      <c r="E391" s="227" t="s">
        <v>1</v>
      </c>
      <c r="F391" s="228" t="s">
        <v>503</v>
      </c>
      <c r="G391" s="225"/>
      <c r="H391" s="229">
        <v>5.0419999999999998</v>
      </c>
      <c r="I391" s="230"/>
      <c r="J391" s="225"/>
      <c r="K391" s="225"/>
      <c r="L391" s="231"/>
      <c r="M391" s="232"/>
      <c r="N391" s="233"/>
      <c r="O391" s="233"/>
      <c r="P391" s="233"/>
      <c r="Q391" s="233"/>
      <c r="R391" s="233"/>
      <c r="S391" s="233"/>
      <c r="T391" s="234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35" t="s">
        <v>162</v>
      </c>
      <c r="AU391" s="235" t="s">
        <v>84</v>
      </c>
      <c r="AV391" s="12" t="s">
        <v>86</v>
      </c>
      <c r="AW391" s="12" t="s">
        <v>32</v>
      </c>
      <c r="AX391" s="12" t="s">
        <v>76</v>
      </c>
      <c r="AY391" s="235" t="s">
        <v>155</v>
      </c>
    </row>
    <row r="392" s="12" customFormat="1">
      <c r="A392" s="12"/>
      <c r="B392" s="224"/>
      <c r="C392" s="225"/>
      <c r="D392" s="226" t="s">
        <v>162</v>
      </c>
      <c r="E392" s="227" t="s">
        <v>1</v>
      </c>
      <c r="F392" s="228" t="s">
        <v>504</v>
      </c>
      <c r="G392" s="225"/>
      <c r="H392" s="229">
        <v>1.012</v>
      </c>
      <c r="I392" s="230"/>
      <c r="J392" s="225"/>
      <c r="K392" s="225"/>
      <c r="L392" s="231"/>
      <c r="M392" s="232"/>
      <c r="N392" s="233"/>
      <c r="O392" s="233"/>
      <c r="P392" s="233"/>
      <c r="Q392" s="233"/>
      <c r="R392" s="233"/>
      <c r="S392" s="233"/>
      <c r="T392" s="234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35" t="s">
        <v>162</v>
      </c>
      <c r="AU392" s="235" t="s">
        <v>84</v>
      </c>
      <c r="AV392" s="12" t="s">
        <v>86</v>
      </c>
      <c r="AW392" s="12" t="s">
        <v>32</v>
      </c>
      <c r="AX392" s="12" t="s">
        <v>76</v>
      </c>
      <c r="AY392" s="235" t="s">
        <v>155</v>
      </c>
    </row>
    <row r="393" s="12" customFormat="1">
      <c r="A393" s="12"/>
      <c r="B393" s="224"/>
      <c r="C393" s="225"/>
      <c r="D393" s="226" t="s">
        <v>162</v>
      </c>
      <c r="E393" s="227" t="s">
        <v>1</v>
      </c>
      <c r="F393" s="228" t="s">
        <v>504</v>
      </c>
      <c r="G393" s="225"/>
      <c r="H393" s="229">
        <v>1.012</v>
      </c>
      <c r="I393" s="230"/>
      <c r="J393" s="225"/>
      <c r="K393" s="225"/>
      <c r="L393" s="231"/>
      <c r="M393" s="232"/>
      <c r="N393" s="233"/>
      <c r="O393" s="233"/>
      <c r="P393" s="233"/>
      <c r="Q393" s="233"/>
      <c r="R393" s="233"/>
      <c r="S393" s="233"/>
      <c r="T393" s="234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35" t="s">
        <v>162</v>
      </c>
      <c r="AU393" s="235" t="s">
        <v>84</v>
      </c>
      <c r="AV393" s="12" t="s">
        <v>86</v>
      </c>
      <c r="AW393" s="12" t="s">
        <v>32</v>
      </c>
      <c r="AX393" s="12" t="s">
        <v>76</v>
      </c>
      <c r="AY393" s="235" t="s">
        <v>155</v>
      </c>
    </row>
    <row r="394" s="12" customFormat="1">
      <c r="A394" s="12"/>
      <c r="B394" s="224"/>
      <c r="C394" s="225"/>
      <c r="D394" s="226" t="s">
        <v>162</v>
      </c>
      <c r="E394" s="227" t="s">
        <v>1</v>
      </c>
      <c r="F394" s="228" t="s">
        <v>505</v>
      </c>
      <c r="G394" s="225"/>
      <c r="H394" s="229">
        <v>23.936</v>
      </c>
      <c r="I394" s="230"/>
      <c r="J394" s="225"/>
      <c r="K394" s="225"/>
      <c r="L394" s="231"/>
      <c r="M394" s="232"/>
      <c r="N394" s="233"/>
      <c r="O394" s="233"/>
      <c r="P394" s="233"/>
      <c r="Q394" s="233"/>
      <c r="R394" s="233"/>
      <c r="S394" s="233"/>
      <c r="T394" s="234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35" t="s">
        <v>162</v>
      </c>
      <c r="AU394" s="235" t="s">
        <v>84</v>
      </c>
      <c r="AV394" s="12" t="s">
        <v>86</v>
      </c>
      <c r="AW394" s="12" t="s">
        <v>32</v>
      </c>
      <c r="AX394" s="12" t="s">
        <v>76</v>
      </c>
      <c r="AY394" s="235" t="s">
        <v>155</v>
      </c>
    </row>
    <row r="395" s="12" customFormat="1">
      <c r="A395" s="12"/>
      <c r="B395" s="224"/>
      <c r="C395" s="225"/>
      <c r="D395" s="226" t="s">
        <v>162</v>
      </c>
      <c r="E395" s="227" t="s">
        <v>1</v>
      </c>
      <c r="F395" s="228" t="s">
        <v>506</v>
      </c>
      <c r="G395" s="225"/>
      <c r="H395" s="229">
        <v>9.2799999999999994</v>
      </c>
      <c r="I395" s="230"/>
      <c r="J395" s="225"/>
      <c r="K395" s="225"/>
      <c r="L395" s="231"/>
      <c r="M395" s="232"/>
      <c r="N395" s="233"/>
      <c r="O395" s="233"/>
      <c r="P395" s="233"/>
      <c r="Q395" s="233"/>
      <c r="R395" s="233"/>
      <c r="S395" s="233"/>
      <c r="T395" s="234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35" t="s">
        <v>162</v>
      </c>
      <c r="AU395" s="235" t="s">
        <v>84</v>
      </c>
      <c r="AV395" s="12" t="s">
        <v>86</v>
      </c>
      <c r="AW395" s="12" t="s">
        <v>32</v>
      </c>
      <c r="AX395" s="12" t="s">
        <v>76</v>
      </c>
      <c r="AY395" s="235" t="s">
        <v>155</v>
      </c>
    </row>
    <row r="396" s="12" customFormat="1">
      <c r="A396" s="12"/>
      <c r="B396" s="224"/>
      <c r="C396" s="225"/>
      <c r="D396" s="226" t="s">
        <v>162</v>
      </c>
      <c r="E396" s="227" t="s">
        <v>1</v>
      </c>
      <c r="F396" s="228" t="s">
        <v>507</v>
      </c>
      <c r="G396" s="225"/>
      <c r="H396" s="229">
        <v>16.640000000000001</v>
      </c>
      <c r="I396" s="230"/>
      <c r="J396" s="225"/>
      <c r="K396" s="225"/>
      <c r="L396" s="231"/>
      <c r="M396" s="232"/>
      <c r="N396" s="233"/>
      <c r="O396" s="233"/>
      <c r="P396" s="233"/>
      <c r="Q396" s="233"/>
      <c r="R396" s="233"/>
      <c r="S396" s="233"/>
      <c r="T396" s="234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35" t="s">
        <v>162</v>
      </c>
      <c r="AU396" s="235" t="s">
        <v>84</v>
      </c>
      <c r="AV396" s="12" t="s">
        <v>86</v>
      </c>
      <c r="AW396" s="12" t="s">
        <v>32</v>
      </c>
      <c r="AX396" s="12" t="s">
        <v>76</v>
      </c>
      <c r="AY396" s="235" t="s">
        <v>155</v>
      </c>
    </row>
    <row r="397" s="12" customFormat="1">
      <c r="A397" s="12"/>
      <c r="B397" s="224"/>
      <c r="C397" s="225"/>
      <c r="D397" s="226" t="s">
        <v>162</v>
      </c>
      <c r="E397" s="227" t="s">
        <v>1</v>
      </c>
      <c r="F397" s="228" t="s">
        <v>508</v>
      </c>
      <c r="G397" s="225"/>
      <c r="H397" s="229">
        <v>17.640000000000001</v>
      </c>
      <c r="I397" s="230"/>
      <c r="J397" s="225"/>
      <c r="K397" s="225"/>
      <c r="L397" s="231"/>
      <c r="M397" s="232"/>
      <c r="N397" s="233"/>
      <c r="O397" s="233"/>
      <c r="P397" s="233"/>
      <c r="Q397" s="233"/>
      <c r="R397" s="233"/>
      <c r="S397" s="233"/>
      <c r="T397" s="234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35" t="s">
        <v>162</v>
      </c>
      <c r="AU397" s="235" t="s">
        <v>84</v>
      </c>
      <c r="AV397" s="12" t="s">
        <v>86</v>
      </c>
      <c r="AW397" s="12" t="s">
        <v>32</v>
      </c>
      <c r="AX397" s="12" t="s">
        <v>76</v>
      </c>
      <c r="AY397" s="235" t="s">
        <v>155</v>
      </c>
    </row>
    <row r="398" s="12" customFormat="1">
      <c r="A398" s="12"/>
      <c r="B398" s="224"/>
      <c r="C398" s="225"/>
      <c r="D398" s="226" t="s">
        <v>162</v>
      </c>
      <c r="E398" s="227" t="s">
        <v>1</v>
      </c>
      <c r="F398" s="228" t="s">
        <v>247</v>
      </c>
      <c r="G398" s="225"/>
      <c r="H398" s="229">
        <v>16.640000000000001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235" t="s">
        <v>162</v>
      </c>
      <c r="AU398" s="235" t="s">
        <v>84</v>
      </c>
      <c r="AV398" s="12" t="s">
        <v>86</v>
      </c>
      <c r="AW398" s="12" t="s">
        <v>32</v>
      </c>
      <c r="AX398" s="12" t="s">
        <v>76</v>
      </c>
      <c r="AY398" s="235" t="s">
        <v>155</v>
      </c>
    </row>
    <row r="399" s="12" customFormat="1">
      <c r="A399" s="12"/>
      <c r="B399" s="224"/>
      <c r="C399" s="225"/>
      <c r="D399" s="226" t="s">
        <v>162</v>
      </c>
      <c r="E399" s="227" t="s">
        <v>1</v>
      </c>
      <c r="F399" s="228" t="s">
        <v>509</v>
      </c>
      <c r="G399" s="225"/>
      <c r="H399" s="229">
        <v>20.280000000000001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35" t="s">
        <v>162</v>
      </c>
      <c r="AU399" s="235" t="s">
        <v>84</v>
      </c>
      <c r="AV399" s="12" t="s">
        <v>86</v>
      </c>
      <c r="AW399" s="12" t="s">
        <v>32</v>
      </c>
      <c r="AX399" s="12" t="s">
        <v>76</v>
      </c>
      <c r="AY399" s="235" t="s">
        <v>155</v>
      </c>
    </row>
    <row r="400" s="12" customFormat="1">
      <c r="A400" s="12"/>
      <c r="B400" s="224"/>
      <c r="C400" s="225"/>
      <c r="D400" s="226" t="s">
        <v>162</v>
      </c>
      <c r="E400" s="227" t="s">
        <v>1</v>
      </c>
      <c r="F400" s="228" t="s">
        <v>510</v>
      </c>
      <c r="G400" s="225"/>
      <c r="H400" s="229">
        <v>2.2000000000000002</v>
      </c>
      <c r="I400" s="230"/>
      <c r="J400" s="225"/>
      <c r="K400" s="225"/>
      <c r="L400" s="231"/>
      <c r="M400" s="232"/>
      <c r="N400" s="233"/>
      <c r="O400" s="233"/>
      <c r="P400" s="233"/>
      <c r="Q400" s="233"/>
      <c r="R400" s="233"/>
      <c r="S400" s="233"/>
      <c r="T400" s="234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35" t="s">
        <v>162</v>
      </c>
      <c r="AU400" s="235" t="s">
        <v>84</v>
      </c>
      <c r="AV400" s="12" t="s">
        <v>86</v>
      </c>
      <c r="AW400" s="12" t="s">
        <v>32</v>
      </c>
      <c r="AX400" s="12" t="s">
        <v>76</v>
      </c>
      <c r="AY400" s="235" t="s">
        <v>155</v>
      </c>
    </row>
    <row r="401" s="12" customFormat="1">
      <c r="A401" s="12"/>
      <c r="B401" s="224"/>
      <c r="C401" s="225"/>
      <c r="D401" s="226" t="s">
        <v>162</v>
      </c>
      <c r="E401" s="227" t="s">
        <v>1</v>
      </c>
      <c r="F401" s="228" t="s">
        <v>511</v>
      </c>
      <c r="G401" s="225"/>
      <c r="H401" s="229">
        <v>2.04</v>
      </c>
      <c r="I401" s="230"/>
      <c r="J401" s="225"/>
      <c r="K401" s="225"/>
      <c r="L401" s="231"/>
      <c r="M401" s="232"/>
      <c r="N401" s="233"/>
      <c r="O401" s="233"/>
      <c r="P401" s="233"/>
      <c r="Q401" s="233"/>
      <c r="R401" s="233"/>
      <c r="S401" s="233"/>
      <c r="T401" s="234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35" t="s">
        <v>162</v>
      </c>
      <c r="AU401" s="235" t="s">
        <v>84</v>
      </c>
      <c r="AV401" s="12" t="s">
        <v>86</v>
      </c>
      <c r="AW401" s="12" t="s">
        <v>32</v>
      </c>
      <c r="AX401" s="12" t="s">
        <v>76</v>
      </c>
      <c r="AY401" s="235" t="s">
        <v>155</v>
      </c>
    </row>
    <row r="402" s="13" customFormat="1">
      <c r="A402" s="13"/>
      <c r="B402" s="236"/>
      <c r="C402" s="237"/>
      <c r="D402" s="226" t="s">
        <v>162</v>
      </c>
      <c r="E402" s="238" t="s">
        <v>1</v>
      </c>
      <c r="F402" s="239" t="s">
        <v>164</v>
      </c>
      <c r="G402" s="237"/>
      <c r="H402" s="240">
        <v>156.06800000000001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6" t="s">
        <v>162</v>
      </c>
      <c r="AU402" s="246" t="s">
        <v>84</v>
      </c>
      <c r="AV402" s="13" t="s">
        <v>160</v>
      </c>
      <c r="AW402" s="13" t="s">
        <v>32</v>
      </c>
      <c r="AX402" s="13" t="s">
        <v>84</v>
      </c>
      <c r="AY402" s="246" t="s">
        <v>155</v>
      </c>
    </row>
    <row r="403" s="2" customFormat="1" ht="16.5" customHeight="1">
      <c r="A403" s="37"/>
      <c r="B403" s="38"/>
      <c r="C403" s="210" t="s">
        <v>512</v>
      </c>
      <c r="D403" s="210" t="s">
        <v>156</v>
      </c>
      <c r="E403" s="211" t="s">
        <v>513</v>
      </c>
      <c r="F403" s="212" t="s">
        <v>514</v>
      </c>
      <c r="G403" s="213" t="s">
        <v>159</v>
      </c>
      <c r="H403" s="214">
        <v>16.754999999999999</v>
      </c>
      <c r="I403" s="215"/>
      <c r="J403" s="216">
        <f>ROUND(I403*H403,2)</f>
        <v>0</v>
      </c>
      <c r="K403" s="217"/>
      <c r="L403" s="43"/>
      <c r="M403" s="218" t="s">
        <v>1</v>
      </c>
      <c r="N403" s="219" t="s">
        <v>41</v>
      </c>
      <c r="O403" s="90"/>
      <c r="P403" s="220">
        <f>O403*H403</f>
        <v>0</v>
      </c>
      <c r="Q403" s="220">
        <v>0</v>
      </c>
      <c r="R403" s="220">
        <f>Q403*H403</f>
        <v>0</v>
      </c>
      <c r="S403" s="220">
        <v>0</v>
      </c>
      <c r="T403" s="221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22" t="s">
        <v>191</v>
      </c>
      <c r="AT403" s="222" t="s">
        <v>156</v>
      </c>
      <c r="AU403" s="222" t="s">
        <v>84</v>
      </c>
      <c r="AY403" s="16" t="s">
        <v>155</v>
      </c>
      <c r="BE403" s="223">
        <f>IF(N403="základní",J403,0)</f>
        <v>0</v>
      </c>
      <c r="BF403" s="223">
        <f>IF(N403="snížená",J403,0)</f>
        <v>0</v>
      </c>
      <c r="BG403" s="223">
        <f>IF(N403="zákl. přenesená",J403,0)</f>
        <v>0</v>
      </c>
      <c r="BH403" s="223">
        <f>IF(N403="sníž. přenesená",J403,0)</f>
        <v>0</v>
      </c>
      <c r="BI403" s="223">
        <f>IF(N403="nulová",J403,0)</f>
        <v>0</v>
      </c>
      <c r="BJ403" s="16" t="s">
        <v>84</v>
      </c>
      <c r="BK403" s="223">
        <f>ROUND(I403*H403,2)</f>
        <v>0</v>
      </c>
      <c r="BL403" s="16" t="s">
        <v>191</v>
      </c>
      <c r="BM403" s="222" t="s">
        <v>515</v>
      </c>
    </row>
    <row r="404" s="12" customFormat="1">
      <c r="A404" s="12"/>
      <c r="B404" s="224"/>
      <c r="C404" s="225"/>
      <c r="D404" s="226" t="s">
        <v>162</v>
      </c>
      <c r="E404" s="227" t="s">
        <v>1</v>
      </c>
      <c r="F404" s="228" t="s">
        <v>516</v>
      </c>
      <c r="G404" s="225"/>
      <c r="H404" s="229">
        <v>6</v>
      </c>
      <c r="I404" s="230"/>
      <c r="J404" s="225"/>
      <c r="K404" s="225"/>
      <c r="L404" s="231"/>
      <c r="M404" s="232"/>
      <c r="N404" s="233"/>
      <c r="O404" s="233"/>
      <c r="P404" s="233"/>
      <c r="Q404" s="233"/>
      <c r="R404" s="233"/>
      <c r="S404" s="233"/>
      <c r="T404" s="234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35" t="s">
        <v>162</v>
      </c>
      <c r="AU404" s="235" t="s">
        <v>84</v>
      </c>
      <c r="AV404" s="12" t="s">
        <v>86</v>
      </c>
      <c r="AW404" s="12" t="s">
        <v>32</v>
      </c>
      <c r="AX404" s="12" t="s">
        <v>76</v>
      </c>
      <c r="AY404" s="235" t="s">
        <v>155</v>
      </c>
    </row>
    <row r="405" s="12" customFormat="1">
      <c r="A405" s="12"/>
      <c r="B405" s="224"/>
      <c r="C405" s="225"/>
      <c r="D405" s="226" t="s">
        <v>162</v>
      </c>
      <c r="E405" s="227" t="s">
        <v>1</v>
      </c>
      <c r="F405" s="228" t="s">
        <v>517</v>
      </c>
      <c r="G405" s="225"/>
      <c r="H405" s="229">
        <v>2.25</v>
      </c>
      <c r="I405" s="230"/>
      <c r="J405" s="225"/>
      <c r="K405" s="225"/>
      <c r="L405" s="231"/>
      <c r="M405" s="232"/>
      <c r="N405" s="233"/>
      <c r="O405" s="233"/>
      <c r="P405" s="233"/>
      <c r="Q405" s="233"/>
      <c r="R405" s="233"/>
      <c r="S405" s="233"/>
      <c r="T405" s="234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235" t="s">
        <v>162</v>
      </c>
      <c r="AU405" s="235" t="s">
        <v>84</v>
      </c>
      <c r="AV405" s="12" t="s">
        <v>86</v>
      </c>
      <c r="AW405" s="12" t="s">
        <v>32</v>
      </c>
      <c r="AX405" s="12" t="s">
        <v>76</v>
      </c>
      <c r="AY405" s="235" t="s">
        <v>155</v>
      </c>
    </row>
    <row r="406" s="12" customFormat="1">
      <c r="A406" s="12"/>
      <c r="B406" s="224"/>
      <c r="C406" s="225"/>
      <c r="D406" s="226" t="s">
        <v>162</v>
      </c>
      <c r="E406" s="227" t="s">
        <v>1</v>
      </c>
      <c r="F406" s="228" t="s">
        <v>518</v>
      </c>
      <c r="G406" s="225"/>
      <c r="H406" s="229">
        <v>8.5050000000000008</v>
      </c>
      <c r="I406" s="230"/>
      <c r="J406" s="225"/>
      <c r="K406" s="225"/>
      <c r="L406" s="231"/>
      <c r="M406" s="232"/>
      <c r="N406" s="233"/>
      <c r="O406" s="233"/>
      <c r="P406" s="233"/>
      <c r="Q406" s="233"/>
      <c r="R406" s="233"/>
      <c r="S406" s="233"/>
      <c r="T406" s="234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35" t="s">
        <v>162</v>
      </c>
      <c r="AU406" s="235" t="s">
        <v>84</v>
      </c>
      <c r="AV406" s="12" t="s">
        <v>86</v>
      </c>
      <c r="AW406" s="12" t="s">
        <v>32</v>
      </c>
      <c r="AX406" s="12" t="s">
        <v>76</v>
      </c>
      <c r="AY406" s="235" t="s">
        <v>155</v>
      </c>
    </row>
    <row r="407" s="13" customFormat="1">
      <c r="A407" s="13"/>
      <c r="B407" s="236"/>
      <c r="C407" s="237"/>
      <c r="D407" s="226" t="s">
        <v>162</v>
      </c>
      <c r="E407" s="238" t="s">
        <v>1</v>
      </c>
      <c r="F407" s="239" t="s">
        <v>164</v>
      </c>
      <c r="G407" s="237"/>
      <c r="H407" s="240">
        <v>16.754999999999999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6" t="s">
        <v>162</v>
      </c>
      <c r="AU407" s="246" t="s">
        <v>84</v>
      </c>
      <c r="AV407" s="13" t="s">
        <v>160</v>
      </c>
      <c r="AW407" s="13" t="s">
        <v>32</v>
      </c>
      <c r="AX407" s="13" t="s">
        <v>84</v>
      </c>
      <c r="AY407" s="246" t="s">
        <v>155</v>
      </c>
    </row>
    <row r="408" s="2" customFormat="1" ht="21.75" customHeight="1">
      <c r="A408" s="37"/>
      <c r="B408" s="38"/>
      <c r="C408" s="210" t="s">
        <v>519</v>
      </c>
      <c r="D408" s="210" t="s">
        <v>156</v>
      </c>
      <c r="E408" s="211" t="s">
        <v>520</v>
      </c>
      <c r="F408" s="212" t="s">
        <v>521</v>
      </c>
      <c r="G408" s="213" t="s">
        <v>175</v>
      </c>
      <c r="H408" s="214">
        <v>18.899999999999999</v>
      </c>
      <c r="I408" s="215"/>
      <c r="J408" s="216">
        <f>ROUND(I408*H408,2)</f>
        <v>0</v>
      </c>
      <c r="K408" s="217"/>
      <c r="L408" s="43"/>
      <c r="M408" s="218" t="s">
        <v>1</v>
      </c>
      <c r="N408" s="219" t="s">
        <v>41</v>
      </c>
      <c r="O408" s="90"/>
      <c r="P408" s="220">
        <f>O408*H408</f>
        <v>0</v>
      </c>
      <c r="Q408" s="220">
        <v>0</v>
      </c>
      <c r="R408" s="220">
        <f>Q408*H408</f>
        <v>0</v>
      </c>
      <c r="S408" s="220">
        <v>0</v>
      </c>
      <c r="T408" s="22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22" t="s">
        <v>191</v>
      </c>
      <c r="AT408" s="222" t="s">
        <v>156</v>
      </c>
      <c r="AU408" s="222" t="s">
        <v>84</v>
      </c>
      <c r="AY408" s="16" t="s">
        <v>155</v>
      </c>
      <c r="BE408" s="223">
        <f>IF(N408="základní",J408,0)</f>
        <v>0</v>
      </c>
      <c r="BF408" s="223">
        <f>IF(N408="snížená",J408,0)</f>
        <v>0</v>
      </c>
      <c r="BG408" s="223">
        <f>IF(N408="zákl. přenesená",J408,0)</f>
        <v>0</v>
      </c>
      <c r="BH408" s="223">
        <f>IF(N408="sníž. přenesená",J408,0)</f>
        <v>0</v>
      </c>
      <c r="BI408" s="223">
        <f>IF(N408="nulová",J408,0)</f>
        <v>0</v>
      </c>
      <c r="BJ408" s="16" t="s">
        <v>84</v>
      </c>
      <c r="BK408" s="223">
        <f>ROUND(I408*H408,2)</f>
        <v>0</v>
      </c>
      <c r="BL408" s="16" t="s">
        <v>191</v>
      </c>
      <c r="BM408" s="222" t="s">
        <v>522</v>
      </c>
    </row>
    <row r="409" s="12" customFormat="1">
      <c r="A409" s="12"/>
      <c r="B409" s="224"/>
      <c r="C409" s="225"/>
      <c r="D409" s="226" t="s">
        <v>162</v>
      </c>
      <c r="E409" s="227" t="s">
        <v>1</v>
      </c>
      <c r="F409" s="228" t="s">
        <v>523</v>
      </c>
      <c r="G409" s="225"/>
      <c r="H409" s="229">
        <v>18.899999999999999</v>
      </c>
      <c r="I409" s="230"/>
      <c r="J409" s="225"/>
      <c r="K409" s="225"/>
      <c r="L409" s="231"/>
      <c r="M409" s="232"/>
      <c r="N409" s="233"/>
      <c r="O409" s="233"/>
      <c r="P409" s="233"/>
      <c r="Q409" s="233"/>
      <c r="R409" s="233"/>
      <c r="S409" s="233"/>
      <c r="T409" s="234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T409" s="235" t="s">
        <v>162</v>
      </c>
      <c r="AU409" s="235" t="s">
        <v>84</v>
      </c>
      <c r="AV409" s="12" t="s">
        <v>86</v>
      </c>
      <c r="AW409" s="12" t="s">
        <v>32</v>
      </c>
      <c r="AX409" s="12" t="s">
        <v>76</v>
      </c>
      <c r="AY409" s="235" t="s">
        <v>155</v>
      </c>
    </row>
    <row r="410" s="13" customFormat="1">
      <c r="A410" s="13"/>
      <c r="B410" s="236"/>
      <c r="C410" s="237"/>
      <c r="D410" s="226" t="s">
        <v>162</v>
      </c>
      <c r="E410" s="238" t="s">
        <v>1</v>
      </c>
      <c r="F410" s="239" t="s">
        <v>164</v>
      </c>
      <c r="G410" s="237"/>
      <c r="H410" s="240">
        <v>18.899999999999999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6" t="s">
        <v>162</v>
      </c>
      <c r="AU410" s="246" t="s">
        <v>84</v>
      </c>
      <c r="AV410" s="13" t="s">
        <v>160</v>
      </c>
      <c r="AW410" s="13" t="s">
        <v>32</v>
      </c>
      <c r="AX410" s="13" t="s">
        <v>84</v>
      </c>
      <c r="AY410" s="246" t="s">
        <v>155</v>
      </c>
    </row>
    <row r="411" s="2" customFormat="1" ht="21.75" customHeight="1">
      <c r="A411" s="37"/>
      <c r="B411" s="38"/>
      <c r="C411" s="210" t="s">
        <v>524</v>
      </c>
      <c r="D411" s="210" t="s">
        <v>156</v>
      </c>
      <c r="E411" s="211" t="s">
        <v>525</v>
      </c>
      <c r="F411" s="212" t="s">
        <v>526</v>
      </c>
      <c r="G411" s="213" t="s">
        <v>175</v>
      </c>
      <c r="H411" s="214">
        <v>4.5</v>
      </c>
      <c r="I411" s="215"/>
      <c r="J411" s="216">
        <f>ROUND(I411*H411,2)</f>
        <v>0</v>
      </c>
      <c r="K411" s="217"/>
      <c r="L411" s="43"/>
      <c r="M411" s="218" t="s">
        <v>1</v>
      </c>
      <c r="N411" s="219" t="s">
        <v>41</v>
      </c>
      <c r="O411" s="90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22" t="s">
        <v>191</v>
      </c>
      <c r="AT411" s="222" t="s">
        <v>156</v>
      </c>
      <c r="AU411" s="222" t="s">
        <v>84</v>
      </c>
      <c r="AY411" s="16" t="s">
        <v>155</v>
      </c>
      <c r="BE411" s="223">
        <f>IF(N411="základní",J411,0)</f>
        <v>0</v>
      </c>
      <c r="BF411" s="223">
        <f>IF(N411="snížená",J411,0)</f>
        <v>0</v>
      </c>
      <c r="BG411" s="223">
        <f>IF(N411="zákl. přenesená",J411,0)</f>
        <v>0</v>
      </c>
      <c r="BH411" s="223">
        <f>IF(N411="sníž. přenesená",J411,0)</f>
        <v>0</v>
      </c>
      <c r="BI411" s="223">
        <f>IF(N411="nulová",J411,0)</f>
        <v>0</v>
      </c>
      <c r="BJ411" s="16" t="s">
        <v>84</v>
      </c>
      <c r="BK411" s="223">
        <f>ROUND(I411*H411,2)</f>
        <v>0</v>
      </c>
      <c r="BL411" s="16" t="s">
        <v>191</v>
      </c>
      <c r="BM411" s="222" t="s">
        <v>527</v>
      </c>
    </row>
    <row r="412" s="12" customFormat="1">
      <c r="A412" s="12"/>
      <c r="B412" s="224"/>
      <c r="C412" s="225"/>
      <c r="D412" s="226" t="s">
        <v>162</v>
      </c>
      <c r="E412" s="227" t="s">
        <v>1</v>
      </c>
      <c r="F412" s="228" t="s">
        <v>528</v>
      </c>
      <c r="G412" s="225"/>
      <c r="H412" s="229">
        <v>1.5</v>
      </c>
      <c r="I412" s="230"/>
      <c r="J412" s="225"/>
      <c r="K412" s="225"/>
      <c r="L412" s="231"/>
      <c r="M412" s="232"/>
      <c r="N412" s="233"/>
      <c r="O412" s="233"/>
      <c r="P412" s="233"/>
      <c r="Q412" s="233"/>
      <c r="R412" s="233"/>
      <c r="S412" s="233"/>
      <c r="T412" s="234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35" t="s">
        <v>162</v>
      </c>
      <c r="AU412" s="235" t="s">
        <v>84</v>
      </c>
      <c r="AV412" s="12" t="s">
        <v>86</v>
      </c>
      <c r="AW412" s="12" t="s">
        <v>32</v>
      </c>
      <c r="AX412" s="12" t="s">
        <v>76</v>
      </c>
      <c r="AY412" s="235" t="s">
        <v>155</v>
      </c>
    </row>
    <row r="413" s="12" customFormat="1">
      <c r="A413" s="12"/>
      <c r="B413" s="224"/>
      <c r="C413" s="225"/>
      <c r="D413" s="226" t="s">
        <v>162</v>
      </c>
      <c r="E413" s="227" t="s">
        <v>1</v>
      </c>
      <c r="F413" s="228" t="s">
        <v>529</v>
      </c>
      <c r="G413" s="225"/>
      <c r="H413" s="229">
        <v>3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35" t="s">
        <v>162</v>
      </c>
      <c r="AU413" s="235" t="s">
        <v>84</v>
      </c>
      <c r="AV413" s="12" t="s">
        <v>86</v>
      </c>
      <c r="AW413" s="12" t="s">
        <v>32</v>
      </c>
      <c r="AX413" s="12" t="s">
        <v>76</v>
      </c>
      <c r="AY413" s="235" t="s">
        <v>155</v>
      </c>
    </row>
    <row r="414" s="13" customFormat="1">
      <c r="A414" s="13"/>
      <c r="B414" s="236"/>
      <c r="C414" s="237"/>
      <c r="D414" s="226" t="s">
        <v>162</v>
      </c>
      <c r="E414" s="238" t="s">
        <v>1</v>
      </c>
      <c r="F414" s="239" t="s">
        <v>164</v>
      </c>
      <c r="G414" s="237"/>
      <c r="H414" s="240">
        <v>4.5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162</v>
      </c>
      <c r="AU414" s="246" t="s">
        <v>84</v>
      </c>
      <c r="AV414" s="13" t="s">
        <v>160</v>
      </c>
      <c r="AW414" s="13" t="s">
        <v>32</v>
      </c>
      <c r="AX414" s="13" t="s">
        <v>84</v>
      </c>
      <c r="AY414" s="246" t="s">
        <v>155</v>
      </c>
    </row>
    <row r="415" s="11" customFormat="1" ht="25.92" customHeight="1">
      <c r="A415" s="11"/>
      <c r="B415" s="196"/>
      <c r="C415" s="197"/>
      <c r="D415" s="198" t="s">
        <v>75</v>
      </c>
      <c r="E415" s="199" t="s">
        <v>530</v>
      </c>
      <c r="F415" s="199" t="s">
        <v>531</v>
      </c>
      <c r="G415" s="197"/>
      <c r="H415" s="197"/>
      <c r="I415" s="200"/>
      <c r="J415" s="201">
        <f>BK415</f>
        <v>0</v>
      </c>
      <c r="K415" s="197"/>
      <c r="L415" s="202"/>
      <c r="M415" s="203"/>
      <c r="N415" s="204"/>
      <c r="O415" s="204"/>
      <c r="P415" s="205">
        <f>SUM(P416:P426)</f>
        <v>0</v>
      </c>
      <c r="Q415" s="204"/>
      <c r="R415" s="205">
        <f>SUM(R416:R426)</f>
        <v>0</v>
      </c>
      <c r="S415" s="204"/>
      <c r="T415" s="206">
        <f>SUM(T416:T426)</f>
        <v>0</v>
      </c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R415" s="207" t="s">
        <v>84</v>
      </c>
      <c r="AT415" s="208" t="s">
        <v>75</v>
      </c>
      <c r="AU415" s="208" t="s">
        <v>76</v>
      </c>
      <c r="AY415" s="207" t="s">
        <v>155</v>
      </c>
      <c r="BK415" s="209">
        <f>SUM(BK416:BK426)</f>
        <v>0</v>
      </c>
    </row>
    <row r="416" s="2" customFormat="1" ht="16.5" customHeight="1">
      <c r="A416" s="37"/>
      <c r="B416" s="38"/>
      <c r="C416" s="210" t="s">
        <v>532</v>
      </c>
      <c r="D416" s="210" t="s">
        <v>156</v>
      </c>
      <c r="E416" s="211" t="s">
        <v>533</v>
      </c>
      <c r="F416" s="212" t="s">
        <v>534</v>
      </c>
      <c r="G416" s="213" t="s">
        <v>159</v>
      </c>
      <c r="H416" s="214">
        <v>45.765000000000001</v>
      </c>
      <c r="I416" s="215"/>
      <c r="J416" s="216">
        <f>ROUND(I416*H416,2)</f>
        <v>0</v>
      </c>
      <c r="K416" s="217"/>
      <c r="L416" s="43"/>
      <c r="M416" s="218" t="s">
        <v>1</v>
      </c>
      <c r="N416" s="219" t="s">
        <v>41</v>
      </c>
      <c r="O416" s="90"/>
      <c r="P416" s="220">
        <f>O416*H416</f>
        <v>0</v>
      </c>
      <c r="Q416" s="220">
        <v>0</v>
      </c>
      <c r="R416" s="220">
        <f>Q416*H416</f>
        <v>0</v>
      </c>
      <c r="S416" s="220">
        <v>0</v>
      </c>
      <c r="T416" s="22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22" t="s">
        <v>191</v>
      </c>
      <c r="AT416" s="222" t="s">
        <v>156</v>
      </c>
      <c r="AU416" s="222" t="s">
        <v>84</v>
      </c>
      <c r="AY416" s="16" t="s">
        <v>155</v>
      </c>
      <c r="BE416" s="223">
        <f>IF(N416="základní",J416,0)</f>
        <v>0</v>
      </c>
      <c r="BF416" s="223">
        <f>IF(N416="snížená",J416,0)</f>
        <v>0</v>
      </c>
      <c r="BG416" s="223">
        <f>IF(N416="zákl. přenesená",J416,0)</f>
        <v>0</v>
      </c>
      <c r="BH416" s="223">
        <f>IF(N416="sníž. přenesená",J416,0)</f>
        <v>0</v>
      </c>
      <c r="BI416" s="223">
        <f>IF(N416="nulová",J416,0)</f>
        <v>0</v>
      </c>
      <c r="BJ416" s="16" t="s">
        <v>84</v>
      </c>
      <c r="BK416" s="223">
        <f>ROUND(I416*H416,2)</f>
        <v>0</v>
      </c>
      <c r="BL416" s="16" t="s">
        <v>191</v>
      </c>
      <c r="BM416" s="222" t="s">
        <v>535</v>
      </c>
    </row>
    <row r="417" s="12" customFormat="1">
      <c r="A417" s="12"/>
      <c r="B417" s="224"/>
      <c r="C417" s="225"/>
      <c r="D417" s="226" t="s">
        <v>162</v>
      </c>
      <c r="E417" s="227" t="s">
        <v>1</v>
      </c>
      <c r="F417" s="228" t="s">
        <v>419</v>
      </c>
      <c r="G417" s="225"/>
      <c r="H417" s="229">
        <v>13.5</v>
      </c>
      <c r="I417" s="230"/>
      <c r="J417" s="225"/>
      <c r="K417" s="225"/>
      <c r="L417" s="231"/>
      <c r="M417" s="232"/>
      <c r="N417" s="233"/>
      <c r="O417" s="233"/>
      <c r="P417" s="233"/>
      <c r="Q417" s="233"/>
      <c r="R417" s="233"/>
      <c r="S417" s="233"/>
      <c r="T417" s="234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T417" s="235" t="s">
        <v>162</v>
      </c>
      <c r="AU417" s="235" t="s">
        <v>84</v>
      </c>
      <c r="AV417" s="12" t="s">
        <v>86</v>
      </c>
      <c r="AW417" s="12" t="s">
        <v>32</v>
      </c>
      <c r="AX417" s="12" t="s">
        <v>76</v>
      </c>
      <c r="AY417" s="235" t="s">
        <v>155</v>
      </c>
    </row>
    <row r="418" s="12" customFormat="1">
      <c r="A418" s="12"/>
      <c r="B418" s="224"/>
      <c r="C418" s="225"/>
      <c r="D418" s="226" t="s">
        <v>162</v>
      </c>
      <c r="E418" s="227" t="s">
        <v>1</v>
      </c>
      <c r="F418" s="228" t="s">
        <v>420</v>
      </c>
      <c r="G418" s="225"/>
      <c r="H418" s="229">
        <v>16.199999999999999</v>
      </c>
      <c r="I418" s="230"/>
      <c r="J418" s="225"/>
      <c r="K418" s="225"/>
      <c r="L418" s="231"/>
      <c r="M418" s="232"/>
      <c r="N418" s="233"/>
      <c r="O418" s="233"/>
      <c r="P418" s="233"/>
      <c r="Q418" s="233"/>
      <c r="R418" s="233"/>
      <c r="S418" s="233"/>
      <c r="T418" s="234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35" t="s">
        <v>162</v>
      </c>
      <c r="AU418" s="235" t="s">
        <v>84</v>
      </c>
      <c r="AV418" s="12" t="s">
        <v>86</v>
      </c>
      <c r="AW418" s="12" t="s">
        <v>32</v>
      </c>
      <c r="AX418" s="12" t="s">
        <v>76</v>
      </c>
      <c r="AY418" s="235" t="s">
        <v>155</v>
      </c>
    </row>
    <row r="419" s="12" customFormat="1">
      <c r="A419" s="12"/>
      <c r="B419" s="224"/>
      <c r="C419" s="225"/>
      <c r="D419" s="226" t="s">
        <v>162</v>
      </c>
      <c r="E419" s="227" t="s">
        <v>1</v>
      </c>
      <c r="F419" s="228" t="s">
        <v>421</v>
      </c>
      <c r="G419" s="225"/>
      <c r="H419" s="229">
        <v>16.065000000000001</v>
      </c>
      <c r="I419" s="230"/>
      <c r="J419" s="225"/>
      <c r="K419" s="225"/>
      <c r="L419" s="231"/>
      <c r="M419" s="232"/>
      <c r="N419" s="233"/>
      <c r="O419" s="233"/>
      <c r="P419" s="233"/>
      <c r="Q419" s="233"/>
      <c r="R419" s="233"/>
      <c r="S419" s="233"/>
      <c r="T419" s="234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35" t="s">
        <v>162</v>
      </c>
      <c r="AU419" s="235" t="s">
        <v>84</v>
      </c>
      <c r="AV419" s="12" t="s">
        <v>86</v>
      </c>
      <c r="AW419" s="12" t="s">
        <v>32</v>
      </c>
      <c r="AX419" s="12" t="s">
        <v>76</v>
      </c>
      <c r="AY419" s="235" t="s">
        <v>155</v>
      </c>
    </row>
    <row r="420" s="13" customFormat="1">
      <c r="A420" s="13"/>
      <c r="B420" s="236"/>
      <c r="C420" s="237"/>
      <c r="D420" s="226" t="s">
        <v>162</v>
      </c>
      <c r="E420" s="238" t="s">
        <v>1</v>
      </c>
      <c r="F420" s="239" t="s">
        <v>164</v>
      </c>
      <c r="G420" s="237"/>
      <c r="H420" s="240">
        <v>45.765000000000001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6" t="s">
        <v>162</v>
      </c>
      <c r="AU420" s="246" t="s">
        <v>84</v>
      </c>
      <c r="AV420" s="13" t="s">
        <v>160</v>
      </c>
      <c r="AW420" s="13" t="s">
        <v>32</v>
      </c>
      <c r="AX420" s="13" t="s">
        <v>84</v>
      </c>
      <c r="AY420" s="246" t="s">
        <v>155</v>
      </c>
    </row>
    <row r="421" s="2" customFormat="1" ht="16.5" customHeight="1">
      <c r="A421" s="37"/>
      <c r="B421" s="38"/>
      <c r="C421" s="210" t="s">
        <v>409</v>
      </c>
      <c r="D421" s="210" t="s">
        <v>156</v>
      </c>
      <c r="E421" s="211" t="s">
        <v>536</v>
      </c>
      <c r="F421" s="212" t="s">
        <v>537</v>
      </c>
      <c r="G421" s="213" t="s">
        <v>159</v>
      </c>
      <c r="H421" s="214">
        <v>15.335000000000001</v>
      </c>
      <c r="I421" s="215"/>
      <c r="J421" s="216">
        <f>ROUND(I421*H421,2)</f>
        <v>0</v>
      </c>
      <c r="K421" s="217"/>
      <c r="L421" s="43"/>
      <c r="M421" s="218" t="s">
        <v>1</v>
      </c>
      <c r="N421" s="219" t="s">
        <v>41</v>
      </c>
      <c r="O421" s="90"/>
      <c r="P421" s="220">
        <f>O421*H421</f>
        <v>0</v>
      </c>
      <c r="Q421" s="220">
        <v>0</v>
      </c>
      <c r="R421" s="220">
        <f>Q421*H421</f>
        <v>0</v>
      </c>
      <c r="S421" s="220">
        <v>0</v>
      </c>
      <c r="T421" s="22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22" t="s">
        <v>191</v>
      </c>
      <c r="AT421" s="222" t="s">
        <v>156</v>
      </c>
      <c r="AU421" s="222" t="s">
        <v>84</v>
      </c>
      <c r="AY421" s="16" t="s">
        <v>155</v>
      </c>
      <c r="BE421" s="223">
        <f>IF(N421="základní",J421,0)</f>
        <v>0</v>
      </c>
      <c r="BF421" s="223">
        <f>IF(N421="snížená",J421,0)</f>
        <v>0</v>
      </c>
      <c r="BG421" s="223">
        <f>IF(N421="zákl. přenesená",J421,0)</f>
        <v>0</v>
      </c>
      <c r="BH421" s="223">
        <f>IF(N421="sníž. přenesená",J421,0)</f>
        <v>0</v>
      </c>
      <c r="BI421" s="223">
        <f>IF(N421="nulová",J421,0)</f>
        <v>0</v>
      </c>
      <c r="BJ421" s="16" t="s">
        <v>84</v>
      </c>
      <c r="BK421" s="223">
        <f>ROUND(I421*H421,2)</f>
        <v>0</v>
      </c>
      <c r="BL421" s="16" t="s">
        <v>191</v>
      </c>
      <c r="BM421" s="222" t="s">
        <v>538</v>
      </c>
    </row>
    <row r="422" s="12" customFormat="1">
      <c r="A422" s="12"/>
      <c r="B422" s="224"/>
      <c r="C422" s="225"/>
      <c r="D422" s="226" t="s">
        <v>162</v>
      </c>
      <c r="E422" s="227" t="s">
        <v>1</v>
      </c>
      <c r="F422" s="228" t="s">
        <v>539</v>
      </c>
      <c r="G422" s="225"/>
      <c r="H422" s="229">
        <v>3.8250000000000002</v>
      </c>
      <c r="I422" s="230"/>
      <c r="J422" s="225"/>
      <c r="K422" s="225"/>
      <c r="L422" s="231"/>
      <c r="M422" s="232"/>
      <c r="N422" s="233"/>
      <c r="O422" s="233"/>
      <c r="P422" s="233"/>
      <c r="Q422" s="233"/>
      <c r="R422" s="233"/>
      <c r="S422" s="233"/>
      <c r="T422" s="234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T422" s="235" t="s">
        <v>162</v>
      </c>
      <c r="AU422" s="235" t="s">
        <v>84</v>
      </c>
      <c r="AV422" s="12" t="s">
        <v>86</v>
      </c>
      <c r="AW422" s="12" t="s">
        <v>32</v>
      </c>
      <c r="AX422" s="12" t="s">
        <v>76</v>
      </c>
      <c r="AY422" s="235" t="s">
        <v>155</v>
      </c>
    </row>
    <row r="423" s="12" customFormat="1">
      <c r="A423" s="12"/>
      <c r="B423" s="224"/>
      <c r="C423" s="225"/>
      <c r="D423" s="226" t="s">
        <v>162</v>
      </c>
      <c r="E423" s="227" t="s">
        <v>1</v>
      </c>
      <c r="F423" s="228" t="s">
        <v>540</v>
      </c>
      <c r="G423" s="225"/>
      <c r="H423" s="229">
        <v>4.5899999999999999</v>
      </c>
      <c r="I423" s="230"/>
      <c r="J423" s="225"/>
      <c r="K423" s="225"/>
      <c r="L423" s="231"/>
      <c r="M423" s="232"/>
      <c r="N423" s="233"/>
      <c r="O423" s="233"/>
      <c r="P423" s="233"/>
      <c r="Q423" s="233"/>
      <c r="R423" s="233"/>
      <c r="S423" s="233"/>
      <c r="T423" s="234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T423" s="235" t="s">
        <v>162</v>
      </c>
      <c r="AU423" s="235" t="s">
        <v>84</v>
      </c>
      <c r="AV423" s="12" t="s">
        <v>86</v>
      </c>
      <c r="AW423" s="12" t="s">
        <v>32</v>
      </c>
      <c r="AX423" s="12" t="s">
        <v>76</v>
      </c>
      <c r="AY423" s="235" t="s">
        <v>155</v>
      </c>
    </row>
    <row r="424" s="12" customFormat="1">
      <c r="A424" s="12"/>
      <c r="B424" s="224"/>
      <c r="C424" s="225"/>
      <c r="D424" s="226" t="s">
        <v>162</v>
      </c>
      <c r="E424" s="227" t="s">
        <v>1</v>
      </c>
      <c r="F424" s="228" t="s">
        <v>541</v>
      </c>
      <c r="G424" s="225"/>
      <c r="H424" s="229">
        <v>4.6200000000000001</v>
      </c>
      <c r="I424" s="230"/>
      <c r="J424" s="225"/>
      <c r="K424" s="225"/>
      <c r="L424" s="231"/>
      <c r="M424" s="232"/>
      <c r="N424" s="233"/>
      <c r="O424" s="233"/>
      <c r="P424" s="233"/>
      <c r="Q424" s="233"/>
      <c r="R424" s="233"/>
      <c r="S424" s="233"/>
      <c r="T424" s="234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35" t="s">
        <v>162</v>
      </c>
      <c r="AU424" s="235" t="s">
        <v>84</v>
      </c>
      <c r="AV424" s="12" t="s">
        <v>86</v>
      </c>
      <c r="AW424" s="12" t="s">
        <v>32</v>
      </c>
      <c r="AX424" s="12" t="s">
        <v>76</v>
      </c>
      <c r="AY424" s="235" t="s">
        <v>155</v>
      </c>
    </row>
    <row r="425" s="12" customFormat="1">
      <c r="A425" s="12"/>
      <c r="B425" s="224"/>
      <c r="C425" s="225"/>
      <c r="D425" s="226" t="s">
        <v>162</v>
      </c>
      <c r="E425" s="227" t="s">
        <v>1</v>
      </c>
      <c r="F425" s="228" t="s">
        <v>542</v>
      </c>
      <c r="G425" s="225"/>
      <c r="H425" s="229">
        <v>2.2999999999999998</v>
      </c>
      <c r="I425" s="230"/>
      <c r="J425" s="225"/>
      <c r="K425" s="225"/>
      <c r="L425" s="231"/>
      <c r="M425" s="232"/>
      <c r="N425" s="233"/>
      <c r="O425" s="233"/>
      <c r="P425" s="233"/>
      <c r="Q425" s="233"/>
      <c r="R425" s="233"/>
      <c r="S425" s="233"/>
      <c r="T425" s="234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235" t="s">
        <v>162</v>
      </c>
      <c r="AU425" s="235" t="s">
        <v>84</v>
      </c>
      <c r="AV425" s="12" t="s">
        <v>86</v>
      </c>
      <c r="AW425" s="12" t="s">
        <v>32</v>
      </c>
      <c r="AX425" s="12" t="s">
        <v>76</v>
      </c>
      <c r="AY425" s="235" t="s">
        <v>155</v>
      </c>
    </row>
    <row r="426" s="13" customFormat="1">
      <c r="A426" s="13"/>
      <c r="B426" s="236"/>
      <c r="C426" s="237"/>
      <c r="D426" s="226" t="s">
        <v>162</v>
      </c>
      <c r="E426" s="238" t="s">
        <v>1</v>
      </c>
      <c r="F426" s="239" t="s">
        <v>164</v>
      </c>
      <c r="G426" s="237"/>
      <c r="H426" s="240">
        <v>15.335000000000001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6" t="s">
        <v>162</v>
      </c>
      <c r="AU426" s="246" t="s">
        <v>84</v>
      </c>
      <c r="AV426" s="13" t="s">
        <v>160</v>
      </c>
      <c r="AW426" s="13" t="s">
        <v>32</v>
      </c>
      <c r="AX426" s="13" t="s">
        <v>84</v>
      </c>
      <c r="AY426" s="246" t="s">
        <v>155</v>
      </c>
    </row>
    <row r="427" s="11" customFormat="1" ht="25.92" customHeight="1">
      <c r="A427" s="11"/>
      <c r="B427" s="196"/>
      <c r="C427" s="197"/>
      <c r="D427" s="198" t="s">
        <v>75</v>
      </c>
      <c r="E427" s="199" t="s">
        <v>543</v>
      </c>
      <c r="F427" s="199" t="s">
        <v>544</v>
      </c>
      <c r="G427" s="197"/>
      <c r="H427" s="197"/>
      <c r="I427" s="200"/>
      <c r="J427" s="201">
        <f>BK427</f>
        <v>0</v>
      </c>
      <c r="K427" s="197"/>
      <c r="L427" s="202"/>
      <c r="M427" s="203"/>
      <c r="N427" s="204"/>
      <c r="O427" s="204"/>
      <c r="P427" s="205">
        <f>SUM(P428:P452)</f>
        <v>0</v>
      </c>
      <c r="Q427" s="204"/>
      <c r="R427" s="205">
        <f>SUM(R428:R452)</f>
        <v>0</v>
      </c>
      <c r="S427" s="204"/>
      <c r="T427" s="206">
        <f>SUM(T428:T452)</f>
        <v>0</v>
      </c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R427" s="207" t="s">
        <v>84</v>
      </c>
      <c r="AT427" s="208" t="s">
        <v>75</v>
      </c>
      <c r="AU427" s="208" t="s">
        <v>76</v>
      </c>
      <c r="AY427" s="207" t="s">
        <v>155</v>
      </c>
      <c r="BK427" s="209">
        <f>SUM(BK428:BK452)</f>
        <v>0</v>
      </c>
    </row>
    <row r="428" s="2" customFormat="1" ht="21.75" customHeight="1">
      <c r="A428" s="37"/>
      <c r="B428" s="38"/>
      <c r="C428" s="210" t="s">
        <v>530</v>
      </c>
      <c r="D428" s="210" t="s">
        <v>156</v>
      </c>
      <c r="E428" s="211" t="s">
        <v>545</v>
      </c>
      <c r="F428" s="212" t="s">
        <v>546</v>
      </c>
      <c r="G428" s="213" t="s">
        <v>200</v>
      </c>
      <c r="H428" s="214">
        <v>2.4489999999999998</v>
      </c>
      <c r="I428" s="215"/>
      <c r="J428" s="216">
        <f>ROUND(I428*H428,2)</f>
        <v>0</v>
      </c>
      <c r="K428" s="217"/>
      <c r="L428" s="43"/>
      <c r="M428" s="218" t="s">
        <v>1</v>
      </c>
      <c r="N428" s="219" t="s">
        <v>41</v>
      </c>
      <c r="O428" s="90"/>
      <c r="P428" s="220">
        <f>O428*H428</f>
        <v>0</v>
      </c>
      <c r="Q428" s="220">
        <v>0</v>
      </c>
      <c r="R428" s="220">
        <f>Q428*H428</f>
        <v>0</v>
      </c>
      <c r="S428" s="220">
        <v>0</v>
      </c>
      <c r="T428" s="221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22" t="s">
        <v>191</v>
      </c>
      <c r="AT428" s="222" t="s">
        <v>156</v>
      </c>
      <c r="AU428" s="222" t="s">
        <v>84</v>
      </c>
      <c r="AY428" s="16" t="s">
        <v>155</v>
      </c>
      <c r="BE428" s="223">
        <f>IF(N428="základní",J428,0)</f>
        <v>0</v>
      </c>
      <c r="BF428" s="223">
        <f>IF(N428="snížená",J428,0)</f>
        <v>0</v>
      </c>
      <c r="BG428" s="223">
        <f>IF(N428="zákl. přenesená",J428,0)</f>
        <v>0</v>
      </c>
      <c r="BH428" s="223">
        <f>IF(N428="sníž. přenesená",J428,0)</f>
        <v>0</v>
      </c>
      <c r="BI428" s="223">
        <f>IF(N428="nulová",J428,0)</f>
        <v>0</v>
      </c>
      <c r="BJ428" s="16" t="s">
        <v>84</v>
      </c>
      <c r="BK428" s="223">
        <f>ROUND(I428*H428,2)</f>
        <v>0</v>
      </c>
      <c r="BL428" s="16" t="s">
        <v>191</v>
      </c>
      <c r="BM428" s="222" t="s">
        <v>547</v>
      </c>
    </row>
    <row r="429" s="2" customFormat="1" ht="21.75" customHeight="1">
      <c r="A429" s="37"/>
      <c r="B429" s="38"/>
      <c r="C429" s="210" t="s">
        <v>543</v>
      </c>
      <c r="D429" s="210" t="s">
        <v>156</v>
      </c>
      <c r="E429" s="211" t="s">
        <v>548</v>
      </c>
      <c r="F429" s="212" t="s">
        <v>549</v>
      </c>
      <c r="G429" s="213" t="s">
        <v>200</v>
      </c>
      <c r="H429" s="214">
        <v>0.154</v>
      </c>
      <c r="I429" s="215"/>
      <c r="J429" s="216">
        <f>ROUND(I429*H429,2)</f>
        <v>0</v>
      </c>
      <c r="K429" s="217"/>
      <c r="L429" s="43"/>
      <c r="M429" s="218" t="s">
        <v>1</v>
      </c>
      <c r="N429" s="219" t="s">
        <v>41</v>
      </c>
      <c r="O429" s="90"/>
      <c r="P429" s="220">
        <f>O429*H429</f>
        <v>0</v>
      </c>
      <c r="Q429" s="220">
        <v>0</v>
      </c>
      <c r="R429" s="220">
        <f>Q429*H429</f>
        <v>0</v>
      </c>
      <c r="S429" s="220">
        <v>0</v>
      </c>
      <c r="T429" s="22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22" t="s">
        <v>191</v>
      </c>
      <c r="AT429" s="222" t="s">
        <v>156</v>
      </c>
      <c r="AU429" s="222" t="s">
        <v>84</v>
      </c>
      <c r="AY429" s="16" t="s">
        <v>155</v>
      </c>
      <c r="BE429" s="223">
        <f>IF(N429="základní",J429,0)</f>
        <v>0</v>
      </c>
      <c r="BF429" s="223">
        <f>IF(N429="snížená",J429,0)</f>
        <v>0</v>
      </c>
      <c r="BG429" s="223">
        <f>IF(N429="zákl. přenesená",J429,0)</f>
        <v>0</v>
      </c>
      <c r="BH429" s="223">
        <f>IF(N429="sníž. přenesená",J429,0)</f>
        <v>0</v>
      </c>
      <c r="BI429" s="223">
        <f>IF(N429="nulová",J429,0)</f>
        <v>0</v>
      </c>
      <c r="BJ429" s="16" t="s">
        <v>84</v>
      </c>
      <c r="BK429" s="223">
        <f>ROUND(I429*H429,2)</f>
        <v>0</v>
      </c>
      <c r="BL429" s="16" t="s">
        <v>191</v>
      </c>
      <c r="BM429" s="222" t="s">
        <v>550</v>
      </c>
    </row>
    <row r="430" s="2" customFormat="1" ht="21.75" customHeight="1">
      <c r="A430" s="37"/>
      <c r="B430" s="38"/>
      <c r="C430" s="210" t="s">
        <v>551</v>
      </c>
      <c r="D430" s="210" t="s">
        <v>156</v>
      </c>
      <c r="E430" s="211" t="s">
        <v>552</v>
      </c>
      <c r="F430" s="212" t="s">
        <v>553</v>
      </c>
      <c r="G430" s="213" t="s">
        <v>200</v>
      </c>
      <c r="H430" s="214">
        <v>2.2949999999999999</v>
      </c>
      <c r="I430" s="215"/>
      <c r="J430" s="216">
        <f>ROUND(I430*H430,2)</f>
        <v>0</v>
      </c>
      <c r="K430" s="217"/>
      <c r="L430" s="43"/>
      <c r="M430" s="218" t="s">
        <v>1</v>
      </c>
      <c r="N430" s="219" t="s">
        <v>41</v>
      </c>
      <c r="O430" s="90"/>
      <c r="P430" s="220">
        <f>O430*H430</f>
        <v>0</v>
      </c>
      <c r="Q430" s="220">
        <v>0</v>
      </c>
      <c r="R430" s="220">
        <f>Q430*H430</f>
        <v>0</v>
      </c>
      <c r="S430" s="220">
        <v>0</v>
      </c>
      <c r="T430" s="221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22" t="s">
        <v>191</v>
      </c>
      <c r="AT430" s="222" t="s">
        <v>156</v>
      </c>
      <c r="AU430" s="222" t="s">
        <v>84</v>
      </c>
      <c r="AY430" s="16" t="s">
        <v>155</v>
      </c>
      <c r="BE430" s="223">
        <f>IF(N430="základní",J430,0)</f>
        <v>0</v>
      </c>
      <c r="BF430" s="223">
        <f>IF(N430="snížená",J430,0)</f>
        <v>0</v>
      </c>
      <c r="BG430" s="223">
        <f>IF(N430="zákl. přenesená",J430,0)</f>
        <v>0</v>
      </c>
      <c r="BH430" s="223">
        <f>IF(N430="sníž. přenesená",J430,0)</f>
        <v>0</v>
      </c>
      <c r="BI430" s="223">
        <f>IF(N430="nulová",J430,0)</f>
        <v>0</v>
      </c>
      <c r="BJ430" s="16" t="s">
        <v>84</v>
      </c>
      <c r="BK430" s="223">
        <f>ROUND(I430*H430,2)</f>
        <v>0</v>
      </c>
      <c r="BL430" s="16" t="s">
        <v>191</v>
      </c>
      <c r="BM430" s="222" t="s">
        <v>554</v>
      </c>
    </row>
    <row r="431" s="2" customFormat="1" ht="16.5" customHeight="1">
      <c r="A431" s="37"/>
      <c r="B431" s="38"/>
      <c r="C431" s="210" t="s">
        <v>555</v>
      </c>
      <c r="D431" s="210" t="s">
        <v>156</v>
      </c>
      <c r="E431" s="211" t="s">
        <v>556</v>
      </c>
      <c r="F431" s="212" t="s">
        <v>557</v>
      </c>
      <c r="G431" s="213" t="s">
        <v>340</v>
      </c>
      <c r="H431" s="214">
        <v>0.062</v>
      </c>
      <c r="I431" s="215"/>
      <c r="J431" s="216">
        <f>ROUND(I431*H431,2)</f>
        <v>0</v>
      </c>
      <c r="K431" s="217"/>
      <c r="L431" s="43"/>
      <c r="M431" s="218" t="s">
        <v>1</v>
      </c>
      <c r="N431" s="219" t="s">
        <v>41</v>
      </c>
      <c r="O431" s="90"/>
      <c r="P431" s="220">
        <f>O431*H431</f>
        <v>0</v>
      </c>
      <c r="Q431" s="220">
        <v>0</v>
      </c>
      <c r="R431" s="220">
        <f>Q431*H431</f>
        <v>0</v>
      </c>
      <c r="S431" s="220">
        <v>0</v>
      </c>
      <c r="T431" s="221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22" t="s">
        <v>191</v>
      </c>
      <c r="AT431" s="222" t="s">
        <v>156</v>
      </c>
      <c r="AU431" s="222" t="s">
        <v>84</v>
      </c>
      <c r="AY431" s="16" t="s">
        <v>155</v>
      </c>
      <c r="BE431" s="223">
        <f>IF(N431="základní",J431,0)</f>
        <v>0</v>
      </c>
      <c r="BF431" s="223">
        <f>IF(N431="snížená",J431,0)</f>
        <v>0</v>
      </c>
      <c r="BG431" s="223">
        <f>IF(N431="zákl. přenesená",J431,0)</f>
        <v>0</v>
      </c>
      <c r="BH431" s="223">
        <f>IF(N431="sníž. přenesená",J431,0)</f>
        <v>0</v>
      </c>
      <c r="BI431" s="223">
        <f>IF(N431="nulová",J431,0)</f>
        <v>0</v>
      </c>
      <c r="BJ431" s="16" t="s">
        <v>84</v>
      </c>
      <c r="BK431" s="223">
        <f>ROUND(I431*H431,2)</f>
        <v>0</v>
      </c>
      <c r="BL431" s="16" t="s">
        <v>191</v>
      </c>
      <c r="BM431" s="222" t="s">
        <v>558</v>
      </c>
    </row>
    <row r="432" s="12" customFormat="1">
      <c r="A432" s="12"/>
      <c r="B432" s="224"/>
      <c r="C432" s="225"/>
      <c r="D432" s="226" t="s">
        <v>162</v>
      </c>
      <c r="E432" s="227" t="s">
        <v>1</v>
      </c>
      <c r="F432" s="228" t="s">
        <v>559</v>
      </c>
      <c r="G432" s="225"/>
      <c r="H432" s="229">
        <v>0.0060000000000000001</v>
      </c>
      <c r="I432" s="230"/>
      <c r="J432" s="225"/>
      <c r="K432" s="225"/>
      <c r="L432" s="231"/>
      <c r="M432" s="232"/>
      <c r="N432" s="233"/>
      <c r="O432" s="233"/>
      <c r="P432" s="233"/>
      <c r="Q432" s="233"/>
      <c r="R432" s="233"/>
      <c r="S432" s="233"/>
      <c r="T432" s="234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35" t="s">
        <v>162</v>
      </c>
      <c r="AU432" s="235" t="s">
        <v>84</v>
      </c>
      <c r="AV432" s="12" t="s">
        <v>86</v>
      </c>
      <c r="AW432" s="12" t="s">
        <v>32</v>
      </c>
      <c r="AX432" s="12" t="s">
        <v>76</v>
      </c>
      <c r="AY432" s="235" t="s">
        <v>155</v>
      </c>
    </row>
    <row r="433" s="12" customFormat="1">
      <c r="A433" s="12"/>
      <c r="B433" s="224"/>
      <c r="C433" s="225"/>
      <c r="D433" s="226" t="s">
        <v>162</v>
      </c>
      <c r="E433" s="227" t="s">
        <v>1</v>
      </c>
      <c r="F433" s="228" t="s">
        <v>560</v>
      </c>
      <c r="G433" s="225"/>
      <c r="H433" s="229">
        <v>0.033000000000000002</v>
      </c>
      <c r="I433" s="230"/>
      <c r="J433" s="225"/>
      <c r="K433" s="225"/>
      <c r="L433" s="231"/>
      <c r="M433" s="232"/>
      <c r="N433" s="233"/>
      <c r="O433" s="233"/>
      <c r="P433" s="233"/>
      <c r="Q433" s="233"/>
      <c r="R433" s="233"/>
      <c r="S433" s="233"/>
      <c r="T433" s="234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T433" s="235" t="s">
        <v>162</v>
      </c>
      <c r="AU433" s="235" t="s">
        <v>84</v>
      </c>
      <c r="AV433" s="12" t="s">
        <v>86</v>
      </c>
      <c r="AW433" s="12" t="s">
        <v>32</v>
      </c>
      <c r="AX433" s="12" t="s">
        <v>76</v>
      </c>
      <c r="AY433" s="235" t="s">
        <v>155</v>
      </c>
    </row>
    <row r="434" s="12" customFormat="1">
      <c r="A434" s="12"/>
      <c r="B434" s="224"/>
      <c r="C434" s="225"/>
      <c r="D434" s="226" t="s">
        <v>162</v>
      </c>
      <c r="E434" s="227" t="s">
        <v>1</v>
      </c>
      <c r="F434" s="228" t="s">
        <v>561</v>
      </c>
      <c r="G434" s="225"/>
      <c r="H434" s="229">
        <v>0.023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235" t="s">
        <v>162</v>
      </c>
      <c r="AU434" s="235" t="s">
        <v>84</v>
      </c>
      <c r="AV434" s="12" t="s">
        <v>86</v>
      </c>
      <c r="AW434" s="12" t="s">
        <v>32</v>
      </c>
      <c r="AX434" s="12" t="s">
        <v>76</v>
      </c>
      <c r="AY434" s="235" t="s">
        <v>155</v>
      </c>
    </row>
    <row r="435" s="13" customFormat="1">
      <c r="A435" s="13"/>
      <c r="B435" s="236"/>
      <c r="C435" s="237"/>
      <c r="D435" s="226" t="s">
        <v>162</v>
      </c>
      <c r="E435" s="238" t="s">
        <v>1</v>
      </c>
      <c r="F435" s="239" t="s">
        <v>164</v>
      </c>
      <c r="G435" s="237"/>
      <c r="H435" s="240">
        <v>0.062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6" t="s">
        <v>162</v>
      </c>
      <c r="AU435" s="246" t="s">
        <v>84</v>
      </c>
      <c r="AV435" s="13" t="s">
        <v>160</v>
      </c>
      <c r="AW435" s="13" t="s">
        <v>32</v>
      </c>
      <c r="AX435" s="13" t="s">
        <v>84</v>
      </c>
      <c r="AY435" s="246" t="s">
        <v>155</v>
      </c>
    </row>
    <row r="436" s="2" customFormat="1" ht="21.75" customHeight="1">
      <c r="A436" s="37"/>
      <c r="B436" s="38"/>
      <c r="C436" s="210" t="s">
        <v>562</v>
      </c>
      <c r="D436" s="210" t="s">
        <v>156</v>
      </c>
      <c r="E436" s="211" t="s">
        <v>563</v>
      </c>
      <c r="F436" s="212" t="s">
        <v>564</v>
      </c>
      <c r="G436" s="213" t="s">
        <v>159</v>
      </c>
      <c r="H436" s="214">
        <v>15.050000000000001</v>
      </c>
      <c r="I436" s="215"/>
      <c r="J436" s="216">
        <f>ROUND(I436*H436,2)</f>
        <v>0</v>
      </c>
      <c r="K436" s="217"/>
      <c r="L436" s="43"/>
      <c r="M436" s="218" t="s">
        <v>1</v>
      </c>
      <c r="N436" s="219" t="s">
        <v>41</v>
      </c>
      <c r="O436" s="90"/>
      <c r="P436" s="220">
        <f>O436*H436</f>
        <v>0</v>
      </c>
      <c r="Q436" s="220">
        <v>0</v>
      </c>
      <c r="R436" s="220">
        <f>Q436*H436</f>
        <v>0</v>
      </c>
      <c r="S436" s="220">
        <v>0</v>
      </c>
      <c r="T436" s="221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22" t="s">
        <v>191</v>
      </c>
      <c r="AT436" s="222" t="s">
        <v>156</v>
      </c>
      <c r="AU436" s="222" t="s">
        <v>84</v>
      </c>
      <c r="AY436" s="16" t="s">
        <v>155</v>
      </c>
      <c r="BE436" s="223">
        <f>IF(N436="základní",J436,0)</f>
        <v>0</v>
      </c>
      <c r="BF436" s="223">
        <f>IF(N436="snížená",J436,0)</f>
        <v>0</v>
      </c>
      <c r="BG436" s="223">
        <f>IF(N436="zákl. přenesená",J436,0)</f>
        <v>0</v>
      </c>
      <c r="BH436" s="223">
        <f>IF(N436="sníž. přenesená",J436,0)</f>
        <v>0</v>
      </c>
      <c r="BI436" s="223">
        <f>IF(N436="nulová",J436,0)</f>
        <v>0</v>
      </c>
      <c r="BJ436" s="16" t="s">
        <v>84</v>
      </c>
      <c r="BK436" s="223">
        <f>ROUND(I436*H436,2)</f>
        <v>0</v>
      </c>
      <c r="BL436" s="16" t="s">
        <v>191</v>
      </c>
      <c r="BM436" s="222" t="s">
        <v>565</v>
      </c>
    </row>
    <row r="437" s="12" customFormat="1">
      <c r="A437" s="12"/>
      <c r="B437" s="224"/>
      <c r="C437" s="225"/>
      <c r="D437" s="226" t="s">
        <v>162</v>
      </c>
      <c r="E437" s="227" t="s">
        <v>1</v>
      </c>
      <c r="F437" s="228" t="s">
        <v>566</v>
      </c>
      <c r="G437" s="225"/>
      <c r="H437" s="229">
        <v>12.800000000000001</v>
      </c>
      <c r="I437" s="230"/>
      <c r="J437" s="225"/>
      <c r="K437" s="225"/>
      <c r="L437" s="231"/>
      <c r="M437" s="232"/>
      <c r="N437" s="233"/>
      <c r="O437" s="233"/>
      <c r="P437" s="233"/>
      <c r="Q437" s="233"/>
      <c r="R437" s="233"/>
      <c r="S437" s="233"/>
      <c r="T437" s="234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235" t="s">
        <v>162</v>
      </c>
      <c r="AU437" s="235" t="s">
        <v>84</v>
      </c>
      <c r="AV437" s="12" t="s">
        <v>86</v>
      </c>
      <c r="AW437" s="12" t="s">
        <v>32</v>
      </c>
      <c r="AX437" s="12" t="s">
        <v>76</v>
      </c>
      <c r="AY437" s="235" t="s">
        <v>155</v>
      </c>
    </row>
    <row r="438" s="12" customFormat="1">
      <c r="A438" s="12"/>
      <c r="B438" s="224"/>
      <c r="C438" s="225"/>
      <c r="D438" s="226" t="s">
        <v>162</v>
      </c>
      <c r="E438" s="227" t="s">
        <v>1</v>
      </c>
      <c r="F438" s="228" t="s">
        <v>567</v>
      </c>
      <c r="G438" s="225"/>
      <c r="H438" s="229">
        <v>2.25</v>
      </c>
      <c r="I438" s="230"/>
      <c r="J438" s="225"/>
      <c r="K438" s="225"/>
      <c r="L438" s="231"/>
      <c r="M438" s="232"/>
      <c r="N438" s="233"/>
      <c r="O438" s="233"/>
      <c r="P438" s="233"/>
      <c r="Q438" s="233"/>
      <c r="R438" s="233"/>
      <c r="S438" s="233"/>
      <c r="T438" s="234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235" t="s">
        <v>162</v>
      </c>
      <c r="AU438" s="235" t="s">
        <v>84</v>
      </c>
      <c r="AV438" s="12" t="s">
        <v>86</v>
      </c>
      <c r="AW438" s="12" t="s">
        <v>32</v>
      </c>
      <c r="AX438" s="12" t="s">
        <v>76</v>
      </c>
      <c r="AY438" s="235" t="s">
        <v>155</v>
      </c>
    </row>
    <row r="439" s="13" customFormat="1">
      <c r="A439" s="13"/>
      <c r="B439" s="236"/>
      <c r="C439" s="237"/>
      <c r="D439" s="226" t="s">
        <v>162</v>
      </c>
      <c r="E439" s="238" t="s">
        <v>1</v>
      </c>
      <c r="F439" s="239" t="s">
        <v>164</v>
      </c>
      <c r="G439" s="237"/>
      <c r="H439" s="240">
        <v>15.050000000000001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6" t="s">
        <v>162</v>
      </c>
      <c r="AU439" s="246" t="s">
        <v>84</v>
      </c>
      <c r="AV439" s="13" t="s">
        <v>160</v>
      </c>
      <c r="AW439" s="13" t="s">
        <v>32</v>
      </c>
      <c r="AX439" s="13" t="s">
        <v>84</v>
      </c>
      <c r="AY439" s="246" t="s">
        <v>155</v>
      </c>
    </row>
    <row r="440" s="2" customFormat="1" ht="21.75" customHeight="1">
      <c r="A440" s="37"/>
      <c r="B440" s="38"/>
      <c r="C440" s="210" t="s">
        <v>568</v>
      </c>
      <c r="D440" s="210" t="s">
        <v>156</v>
      </c>
      <c r="E440" s="211" t="s">
        <v>569</v>
      </c>
      <c r="F440" s="212" t="s">
        <v>570</v>
      </c>
      <c r="G440" s="213" t="s">
        <v>159</v>
      </c>
      <c r="H440" s="214">
        <v>30</v>
      </c>
      <c r="I440" s="215"/>
      <c r="J440" s="216">
        <f>ROUND(I440*H440,2)</f>
        <v>0</v>
      </c>
      <c r="K440" s="217"/>
      <c r="L440" s="43"/>
      <c r="M440" s="218" t="s">
        <v>1</v>
      </c>
      <c r="N440" s="219" t="s">
        <v>41</v>
      </c>
      <c r="O440" s="90"/>
      <c r="P440" s="220">
        <f>O440*H440</f>
        <v>0</v>
      </c>
      <c r="Q440" s="220">
        <v>0</v>
      </c>
      <c r="R440" s="220">
        <f>Q440*H440</f>
        <v>0</v>
      </c>
      <c r="S440" s="220">
        <v>0</v>
      </c>
      <c r="T440" s="22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22" t="s">
        <v>191</v>
      </c>
      <c r="AT440" s="222" t="s">
        <v>156</v>
      </c>
      <c r="AU440" s="222" t="s">
        <v>84</v>
      </c>
      <c r="AY440" s="16" t="s">
        <v>155</v>
      </c>
      <c r="BE440" s="223">
        <f>IF(N440="základní",J440,0)</f>
        <v>0</v>
      </c>
      <c r="BF440" s="223">
        <f>IF(N440="snížená",J440,0)</f>
        <v>0</v>
      </c>
      <c r="BG440" s="223">
        <f>IF(N440="zákl. přenesená",J440,0)</f>
        <v>0</v>
      </c>
      <c r="BH440" s="223">
        <f>IF(N440="sníž. přenesená",J440,0)</f>
        <v>0</v>
      </c>
      <c r="BI440" s="223">
        <f>IF(N440="nulová",J440,0)</f>
        <v>0</v>
      </c>
      <c r="BJ440" s="16" t="s">
        <v>84</v>
      </c>
      <c r="BK440" s="223">
        <f>ROUND(I440*H440,2)</f>
        <v>0</v>
      </c>
      <c r="BL440" s="16" t="s">
        <v>191</v>
      </c>
      <c r="BM440" s="222" t="s">
        <v>571</v>
      </c>
    </row>
    <row r="441" s="12" customFormat="1">
      <c r="A441" s="12"/>
      <c r="B441" s="224"/>
      <c r="C441" s="225"/>
      <c r="D441" s="226" t="s">
        <v>162</v>
      </c>
      <c r="E441" s="227" t="s">
        <v>1</v>
      </c>
      <c r="F441" s="228" t="s">
        <v>572</v>
      </c>
      <c r="G441" s="225"/>
      <c r="H441" s="229">
        <v>30</v>
      </c>
      <c r="I441" s="230"/>
      <c r="J441" s="225"/>
      <c r="K441" s="225"/>
      <c r="L441" s="231"/>
      <c r="M441" s="232"/>
      <c r="N441" s="233"/>
      <c r="O441" s="233"/>
      <c r="P441" s="233"/>
      <c r="Q441" s="233"/>
      <c r="R441" s="233"/>
      <c r="S441" s="233"/>
      <c r="T441" s="234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T441" s="235" t="s">
        <v>162</v>
      </c>
      <c r="AU441" s="235" t="s">
        <v>84</v>
      </c>
      <c r="AV441" s="12" t="s">
        <v>86</v>
      </c>
      <c r="AW441" s="12" t="s">
        <v>32</v>
      </c>
      <c r="AX441" s="12" t="s">
        <v>76</v>
      </c>
      <c r="AY441" s="235" t="s">
        <v>155</v>
      </c>
    </row>
    <row r="442" s="13" customFormat="1">
      <c r="A442" s="13"/>
      <c r="B442" s="236"/>
      <c r="C442" s="237"/>
      <c r="D442" s="226" t="s">
        <v>162</v>
      </c>
      <c r="E442" s="238" t="s">
        <v>1</v>
      </c>
      <c r="F442" s="239" t="s">
        <v>164</v>
      </c>
      <c r="G442" s="237"/>
      <c r="H442" s="240">
        <v>30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162</v>
      </c>
      <c r="AU442" s="246" t="s">
        <v>84</v>
      </c>
      <c r="AV442" s="13" t="s">
        <v>160</v>
      </c>
      <c r="AW442" s="13" t="s">
        <v>32</v>
      </c>
      <c r="AX442" s="13" t="s">
        <v>84</v>
      </c>
      <c r="AY442" s="246" t="s">
        <v>155</v>
      </c>
    </row>
    <row r="443" s="2" customFormat="1" ht="21.75" customHeight="1">
      <c r="A443" s="37"/>
      <c r="B443" s="38"/>
      <c r="C443" s="210" t="s">
        <v>573</v>
      </c>
      <c r="D443" s="210" t="s">
        <v>156</v>
      </c>
      <c r="E443" s="211" t="s">
        <v>574</v>
      </c>
      <c r="F443" s="212" t="s">
        <v>575</v>
      </c>
      <c r="G443" s="213" t="s">
        <v>159</v>
      </c>
      <c r="H443" s="214">
        <v>16.84</v>
      </c>
      <c r="I443" s="215"/>
      <c r="J443" s="216">
        <f>ROUND(I443*H443,2)</f>
        <v>0</v>
      </c>
      <c r="K443" s="217"/>
      <c r="L443" s="43"/>
      <c r="M443" s="218" t="s">
        <v>1</v>
      </c>
      <c r="N443" s="219" t="s">
        <v>41</v>
      </c>
      <c r="O443" s="90"/>
      <c r="P443" s="220">
        <f>O443*H443</f>
        <v>0</v>
      </c>
      <c r="Q443" s="220">
        <v>0</v>
      </c>
      <c r="R443" s="220">
        <f>Q443*H443</f>
        <v>0</v>
      </c>
      <c r="S443" s="220">
        <v>0</v>
      </c>
      <c r="T443" s="221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22" t="s">
        <v>191</v>
      </c>
      <c r="AT443" s="222" t="s">
        <v>156</v>
      </c>
      <c r="AU443" s="222" t="s">
        <v>84</v>
      </c>
      <c r="AY443" s="16" t="s">
        <v>155</v>
      </c>
      <c r="BE443" s="223">
        <f>IF(N443="základní",J443,0)</f>
        <v>0</v>
      </c>
      <c r="BF443" s="223">
        <f>IF(N443="snížená",J443,0)</f>
        <v>0</v>
      </c>
      <c r="BG443" s="223">
        <f>IF(N443="zákl. přenesená",J443,0)</f>
        <v>0</v>
      </c>
      <c r="BH443" s="223">
        <f>IF(N443="sníž. přenesená",J443,0)</f>
        <v>0</v>
      </c>
      <c r="BI443" s="223">
        <f>IF(N443="nulová",J443,0)</f>
        <v>0</v>
      </c>
      <c r="BJ443" s="16" t="s">
        <v>84</v>
      </c>
      <c r="BK443" s="223">
        <f>ROUND(I443*H443,2)</f>
        <v>0</v>
      </c>
      <c r="BL443" s="16" t="s">
        <v>191</v>
      </c>
      <c r="BM443" s="222" t="s">
        <v>576</v>
      </c>
    </row>
    <row r="444" s="12" customFormat="1">
      <c r="A444" s="12"/>
      <c r="B444" s="224"/>
      <c r="C444" s="225"/>
      <c r="D444" s="226" t="s">
        <v>162</v>
      </c>
      <c r="E444" s="227" t="s">
        <v>1</v>
      </c>
      <c r="F444" s="228" t="s">
        <v>577</v>
      </c>
      <c r="G444" s="225"/>
      <c r="H444" s="229">
        <v>1.54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35" t="s">
        <v>162</v>
      </c>
      <c r="AU444" s="235" t="s">
        <v>84</v>
      </c>
      <c r="AV444" s="12" t="s">
        <v>86</v>
      </c>
      <c r="AW444" s="12" t="s">
        <v>32</v>
      </c>
      <c r="AX444" s="12" t="s">
        <v>76</v>
      </c>
      <c r="AY444" s="235" t="s">
        <v>155</v>
      </c>
    </row>
    <row r="445" s="12" customFormat="1">
      <c r="A445" s="12"/>
      <c r="B445" s="224"/>
      <c r="C445" s="225"/>
      <c r="D445" s="226" t="s">
        <v>162</v>
      </c>
      <c r="E445" s="227" t="s">
        <v>1</v>
      </c>
      <c r="F445" s="228" t="s">
        <v>578</v>
      </c>
      <c r="G445" s="225"/>
      <c r="H445" s="229">
        <v>9.0500000000000007</v>
      </c>
      <c r="I445" s="230"/>
      <c r="J445" s="225"/>
      <c r="K445" s="225"/>
      <c r="L445" s="231"/>
      <c r="M445" s="232"/>
      <c r="N445" s="233"/>
      <c r="O445" s="233"/>
      <c r="P445" s="233"/>
      <c r="Q445" s="233"/>
      <c r="R445" s="233"/>
      <c r="S445" s="233"/>
      <c r="T445" s="234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235" t="s">
        <v>162</v>
      </c>
      <c r="AU445" s="235" t="s">
        <v>84</v>
      </c>
      <c r="AV445" s="12" t="s">
        <v>86</v>
      </c>
      <c r="AW445" s="12" t="s">
        <v>32</v>
      </c>
      <c r="AX445" s="12" t="s">
        <v>76</v>
      </c>
      <c r="AY445" s="235" t="s">
        <v>155</v>
      </c>
    </row>
    <row r="446" s="12" customFormat="1">
      <c r="A446" s="12"/>
      <c r="B446" s="224"/>
      <c r="C446" s="225"/>
      <c r="D446" s="226" t="s">
        <v>162</v>
      </c>
      <c r="E446" s="227" t="s">
        <v>1</v>
      </c>
      <c r="F446" s="228" t="s">
        <v>579</v>
      </c>
      <c r="G446" s="225"/>
      <c r="H446" s="229">
        <v>6.25</v>
      </c>
      <c r="I446" s="230"/>
      <c r="J446" s="225"/>
      <c r="K446" s="225"/>
      <c r="L446" s="231"/>
      <c r="M446" s="232"/>
      <c r="N446" s="233"/>
      <c r="O446" s="233"/>
      <c r="P446" s="233"/>
      <c r="Q446" s="233"/>
      <c r="R446" s="233"/>
      <c r="S446" s="233"/>
      <c r="T446" s="234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35" t="s">
        <v>162</v>
      </c>
      <c r="AU446" s="235" t="s">
        <v>84</v>
      </c>
      <c r="AV446" s="12" t="s">
        <v>86</v>
      </c>
      <c r="AW446" s="12" t="s">
        <v>32</v>
      </c>
      <c r="AX446" s="12" t="s">
        <v>76</v>
      </c>
      <c r="AY446" s="235" t="s">
        <v>155</v>
      </c>
    </row>
    <row r="447" s="13" customFormat="1">
      <c r="A447" s="13"/>
      <c r="B447" s="236"/>
      <c r="C447" s="237"/>
      <c r="D447" s="226" t="s">
        <v>162</v>
      </c>
      <c r="E447" s="238" t="s">
        <v>1</v>
      </c>
      <c r="F447" s="239" t="s">
        <v>164</v>
      </c>
      <c r="G447" s="237"/>
      <c r="H447" s="240">
        <v>16.84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6" t="s">
        <v>162</v>
      </c>
      <c r="AU447" s="246" t="s">
        <v>84</v>
      </c>
      <c r="AV447" s="13" t="s">
        <v>160</v>
      </c>
      <c r="AW447" s="13" t="s">
        <v>32</v>
      </c>
      <c r="AX447" s="13" t="s">
        <v>84</v>
      </c>
      <c r="AY447" s="246" t="s">
        <v>155</v>
      </c>
    </row>
    <row r="448" s="2" customFormat="1" ht="16.5" customHeight="1">
      <c r="A448" s="37"/>
      <c r="B448" s="38"/>
      <c r="C448" s="210" t="s">
        <v>580</v>
      </c>
      <c r="D448" s="210" t="s">
        <v>156</v>
      </c>
      <c r="E448" s="211" t="s">
        <v>581</v>
      </c>
      <c r="F448" s="212" t="s">
        <v>582</v>
      </c>
      <c r="G448" s="213" t="s">
        <v>159</v>
      </c>
      <c r="H448" s="214">
        <v>45.049999999999997</v>
      </c>
      <c r="I448" s="215"/>
      <c r="J448" s="216">
        <f>ROUND(I448*H448,2)</f>
        <v>0</v>
      </c>
      <c r="K448" s="217"/>
      <c r="L448" s="43"/>
      <c r="M448" s="218" t="s">
        <v>1</v>
      </c>
      <c r="N448" s="219" t="s">
        <v>41</v>
      </c>
      <c r="O448" s="90"/>
      <c r="P448" s="220">
        <f>O448*H448</f>
        <v>0</v>
      </c>
      <c r="Q448" s="220">
        <v>0</v>
      </c>
      <c r="R448" s="220">
        <f>Q448*H448</f>
        <v>0</v>
      </c>
      <c r="S448" s="220">
        <v>0</v>
      </c>
      <c r="T448" s="221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22" t="s">
        <v>191</v>
      </c>
      <c r="AT448" s="222" t="s">
        <v>156</v>
      </c>
      <c r="AU448" s="222" t="s">
        <v>84</v>
      </c>
      <c r="AY448" s="16" t="s">
        <v>155</v>
      </c>
      <c r="BE448" s="223">
        <f>IF(N448="základní",J448,0)</f>
        <v>0</v>
      </c>
      <c r="BF448" s="223">
        <f>IF(N448="snížená",J448,0)</f>
        <v>0</v>
      </c>
      <c r="BG448" s="223">
        <f>IF(N448="zákl. přenesená",J448,0)</f>
        <v>0</v>
      </c>
      <c r="BH448" s="223">
        <f>IF(N448="sníž. přenesená",J448,0)</f>
        <v>0</v>
      </c>
      <c r="BI448" s="223">
        <f>IF(N448="nulová",J448,0)</f>
        <v>0</v>
      </c>
      <c r="BJ448" s="16" t="s">
        <v>84</v>
      </c>
      <c r="BK448" s="223">
        <f>ROUND(I448*H448,2)</f>
        <v>0</v>
      </c>
      <c r="BL448" s="16" t="s">
        <v>191</v>
      </c>
      <c r="BM448" s="222" t="s">
        <v>583</v>
      </c>
    </row>
    <row r="449" s="12" customFormat="1">
      <c r="A449" s="12"/>
      <c r="B449" s="224"/>
      <c r="C449" s="225"/>
      <c r="D449" s="226" t="s">
        <v>162</v>
      </c>
      <c r="E449" s="227" t="s">
        <v>1</v>
      </c>
      <c r="F449" s="228" t="s">
        <v>566</v>
      </c>
      <c r="G449" s="225"/>
      <c r="H449" s="229">
        <v>12.800000000000001</v>
      </c>
      <c r="I449" s="230"/>
      <c r="J449" s="225"/>
      <c r="K449" s="225"/>
      <c r="L449" s="231"/>
      <c r="M449" s="232"/>
      <c r="N449" s="233"/>
      <c r="O449" s="233"/>
      <c r="P449" s="233"/>
      <c r="Q449" s="233"/>
      <c r="R449" s="233"/>
      <c r="S449" s="233"/>
      <c r="T449" s="234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235" t="s">
        <v>162</v>
      </c>
      <c r="AU449" s="235" t="s">
        <v>84</v>
      </c>
      <c r="AV449" s="12" t="s">
        <v>86</v>
      </c>
      <c r="AW449" s="12" t="s">
        <v>32</v>
      </c>
      <c r="AX449" s="12" t="s">
        <v>76</v>
      </c>
      <c r="AY449" s="235" t="s">
        <v>155</v>
      </c>
    </row>
    <row r="450" s="12" customFormat="1">
      <c r="A450" s="12"/>
      <c r="B450" s="224"/>
      <c r="C450" s="225"/>
      <c r="D450" s="226" t="s">
        <v>162</v>
      </c>
      <c r="E450" s="227" t="s">
        <v>1</v>
      </c>
      <c r="F450" s="228" t="s">
        <v>567</v>
      </c>
      <c r="G450" s="225"/>
      <c r="H450" s="229">
        <v>2.25</v>
      </c>
      <c r="I450" s="230"/>
      <c r="J450" s="225"/>
      <c r="K450" s="225"/>
      <c r="L450" s="231"/>
      <c r="M450" s="232"/>
      <c r="N450" s="233"/>
      <c r="O450" s="233"/>
      <c r="P450" s="233"/>
      <c r="Q450" s="233"/>
      <c r="R450" s="233"/>
      <c r="S450" s="233"/>
      <c r="T450" s="234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35" t="s">
        <v>162</v>
      </c>
      <c r="AU450" s="235" t="s">
        <v>84</v>
      </c>
      <c r="AV450" s="12" t="s">
        <v>86</v>
      </c>
      <c r="AW450" s="12" t="s">
        <v>32</v>
      </c>
      <c r="AX450" s="12" t="s">
        <v>76</v>
      </c>
      <c r="AY450" s="235" t="s">
        <v>155</v>
      </c>
    </row>
    <row r="451" s="12" customFormat="1">
      <c r="A451" s="12"/>
      <c r="B451" s="224"/>
      <c r="C451" s="225"/>
      <c r="D451" s="226" t="s">
        <v>162</v>
      </c>
      <c r="E451" s="227" t="s">
        <v>1</v>
      </c>
      <c r="F451" s="228" t="s">
        <v>584</v>
      </c>
      <c r="G451" s="225"/>
      <c r="H451" s="229">
        <v>30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T451" s="235" t="s">
        <v>162</v>
      </c>
      <c r="AU451" s="235" t="s">
        <v>84</v>
      </c>
      <c r="AV451" s="12" t="s">
        <v>86</v>
      </c>
      <c r="AW451" s="12" t="s">
        <v>32</v>
      </c>
      <c r="AX451" s="12" t="s">
        <v>76</v>
      </c>
      <c r="AY451" s="235" t="s">
        <v>155</v>
      </c>
    </row>
    <row r="452" s="13" customFormat="1">
      <c r="A452" s="13"/>
      <c r="B452" s="236"/>
      <c r="C452" s="237"/>
      <c r="D452" s="226" t="s">
        <v>162</v>
      </c>
      <c r="E452" s="238" t="s">
        <v>1</v>
      </c>
      <c r="F452" s="239" t="s">
        <v>164</v>
      </c>
      <c r="G452" s="237"/>
      <c r="H452" s="240">
        <v>45.049999999999997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6" t="s">
        <v>162</v>
      </c>
      <c r="AU452" s="246" t="s">
        <v>84</v>
      </c>
      <c r="AV452" s="13" t="s">
        <v>160</v>
      </c>
      <c r="AW452" s="13" t="s">
        <v>32</v>
      </c>
      <c r="AX452" s="13" t="s">
        <v>84</v>
      </c>
      <c r="AY452" s="246" t="s">
        <v>155</v>
      </c>
    </row>
    <row r="453" s="11" customFormat="1" ht="25.92" customHeight="1">
      <c r="A453" s="11"/>
      <c r="B453" s="196"/>
      <c r="C453" s="197"/>
      <c r="D453" s="198" t="s">
        <v>75</v>
      </c>
      <c r="E453" s="199" t="s">
        <v>551</v>
      </c>
      <c r="F453" s="199" t="s">
        <v>585</v>
      </c>
      <c r="G453" s="197"/>
      <c r="H453" s="197"/>
      <c r="I453" s="200"/>
      <c r="J453" s="201">
        <f>BK453</f>
        <v>0</v>
      </c>
      <c r="K453" s="197"/>
      <c r="L453" s="202"/>
      <c r="M453" s="203"/>
      <c r="N453" s="204"/>
      <c r="O453" s="204"/>
      <c r="P453" s="205">
        <f>SUM(P454:P465)</f>
        <v>0</v>
      </c>
      <c r="Q453" s="204"/>
      <c r="R453" s="205">
        <f>SUM(R454:R465)</f>
        <v>0</v>
      </c>
      <c r="S453" s="204"/>
      <c r="T453" s="206">
        <f>SUM(T454:T465)</f>
        <v>0</v>
      </c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R453" s="207" t="s">
        <v>84</v>
      </c>
      <c r="AT453" s="208" t="s">
        <v>75</v>
      </c>
      <c r="AU453" s="208" t="s">
        <v>76</v>
      </c>
      <c r="AY453" s="207" t="s">
        <v>155</v>
      </c>
      <c r="BK453" s="209">
        <f>SUM(BK454:BK465)</f>
        <v>0</v>
      </c>
    </row>
    <row r="454" s="2" customFormat="1" ht="21.75" customHeight="1">
      <c r="A454" s="37"/>
      <c r="B454" s="38"/>
      <c r="C454" s="210" t="s">
        <v>586</v>
      </c>
      <c r="D454" s="210" t="s">
        <v>156</v>
      </c>
      <c r="E454" s="211" t="s">
        <v>587</v>
      </c>
      <c r="F454" s="212" t="s">
        <v>588</v>
      </c>
      <c r="G454" s="213" t="s">
        <v>189</v>
      </c>
      <c r="H454" s="214">
        <v>5</v>
      </c>
      <c r="I454" s="215"/>
      <c r="J454" s="216">
        <f>ROUND(I454*H454,2)</f>
        <v>0</v>
      </c>
      <c r="K454" s="217"/>
      <c r="L454" s="43"/>
      <c r="M454" s="218" t="s">
        <v>1</v>
      </c>
      <c r="N454" s="219" t="s">
        <v>41</v>
      </c>
      <c r="O454" s="90"/>
      <c r="P454" s="220">
        <f>O454*H454</f>
        <v>0</v>
      </c>
      <c r="Q454" s="220">
        <v>0</v>
      </c>
      <c r="R454" s="220">
        <f>Q454*H454</f>
        <v>0</v>
      </c>
      <c r="S454" s="220">
        <v>0</v>
      </c>
      <c r="T454" s="22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22" t="s">
        <v>191</v>
      </c>
      <c r="AT454" s="222" t="s">
        <v>156</v>
      </c>
      <c r="AU454" s="222" t="s">
        <v>84</v>
      </c>
      <c r="AY454" s="16" t="s">
        <v>155</v>
      </c>
      <c r="BE454" s="223">
        <f>IF(N454="základní",J454,0)</f>
        <v>0</v>
      </c>
      <c r="BF454" s="223">
        <f>IF(N454="snížená",J454,0)</f>
        <v>0</v>
      </c>
      <c r="BG454" s="223">
        <f>IF(N454="zákl. přenesená",J454,0)</f>
        <v>0</v>
      </c>
      <c r="BH454" s="223">
        <f>IF(N454="sníž. přenesená",J454,0)</f>
        <v>0</v>
      </c>
      <c r="BI454" s="223">
        <f>IF(N454="nulová",J454,0)</f>
        <v>0</v>
      </c>
      <c r="BJ454" s="16" t="s">
        <v>84</v>
      </c>
      <c r="BK454" s="223">
        <f>ROUND(I454*H454,2)</f>
        <v>0</v>
      </c>
      <c r="BL454" s="16" t="s">
        <v>191</v>
      </c>
      <c r="BM454" s="222" t="s">
        <v>589</v>
      </c>
    </row>
    <row r="455" s="12" customFormat="1">
      <c r="A455" s="12"/>
      <c r="B455" s="224"/>
      <c r="C455" s="225"/>
      <c r="D455" s="226" t="s">
        <v>162</v>
      </c>
      <c r="E455" s="227" t="s">
        <v>1</v>
      </c>
      <c r="F455" s="228" t="s">
        <v>86</v>
      </c>
      <c r="G455" s="225"/>
      <c r="H455" s="229">
        <v>2</v>
      </c>
      <c r="I455" s="230"/>
      <c r="J455" s="225"/>
      <c r="K455" s="225"/>
      <c r="L455" s="231"/>
      <c r="M455" s="232"/>
      <c r="N455" s="233"/>
      <c r="O455" s="233"/>
      <c r="P455" s="233"/>
      <c r="Q455" s="233"/>
      <c r="R455" s="233"/>
      <c r="S455" s="233"/>
      <c r="T455" s="234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T455" s="235" t="s">
        <v>162</v>
      </c>
      <c r="AU455" s="235" t="s">
        <v>84</v>
      </c>
      <c r="AV455" s="12" t="s">
        <v>86</v>
      </c>
      <c r="AW455" s="12" t="s">
        <v>32</v>
      </c>
      <c r="AX455" s="12" t="s">
        <v>76</v>
      </c>
      <c r="AY455" s="235" t="s">
        <v>155</v>
      </c>
    </row>
    <row r="456" s="12" customFormat="1">
      <c r="A456" s="12"/>
      <c r="B456" s="224"/>
      <c r="C456" s="225"/>
      <c r="D456" s="226" t="s">
        <v>162</v>
      </c>
      <c r="E456" s="227" t="s">
        <v>1</v>
      </c>
      <c r="F456" s="228" t="s">
        <v>169</v>
      </c>
      <c r="G456" s="225"/>
      <c r="H456" s="229">
        <v>3</v>
      </c>
      <c r="I456" s="230"/>
      <c r="J456" s="225"/>
      <c r="K456" s="225"/>
      <c r="L456" s="231"/>
      <c r="M456" s="232"/>
      <c r="N456" s="233"/>
      <c r="O456" s="233"/>
      <c r="P456" s="233"/>
      <c r="Q456" s="233"/>
      <c r="R456" s="233"/>
      <c r="S456" s="233"/>
      <c r="T456" s="234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T456" s="235" t="s">
        <v>162</v>
      </c>
      <c r="AU456" s="235" t="s">
        <v>84</v>
      </c>
      <c r="AV456" s="12" t="s">
        <v>86</v>
      </c>
      <c r="AW456" s="12" t="s">
        <v>32</v>
      </c>
      <c r="AX456" s="12" t="s">
        <v>76</v>
      </c>
      <c r="AY456" s="235" t="s">
        <v>155</v>
      </c>
    </row>
    <row r="457" s="13" customFormat="1">
      <c r="A457" s="13"/>
      <c r="B457" s="236"/>
      <c r="C457" s="237"/>
      <c r="D457" s="226" t="s">
        <v>162</v>
      </c>
      <c r="E457" s="238" t="s">
        <v>1</v>
      </c>
      <c r="F457" s="239" t="s">
        <v>164</v>
      </c>
      <c r="G457" s="237"/>
      <c r="H457" s="240">
        <v>5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6" t="s">
        <v>162</v>
      </c>
      <c r="AU457" s="246" t="s">
        <v>84</v>
      </c>
      <c r="AV457" s="13" t="s">
        <v>160</v>
      </c>
      <c r="AW457" s="13" t="s">
        <v>32</v>
      </c>
      <c r="AX457" s="13" t="s">
        <v>84</v>
      </c>
      <c r="AY457" s="246" t="s">
        <v>155</v>
      </c>
    </row>
    <row r="458" s="2" customFormat="1" ht="21.75" customHeight="1">
      <c r="A458" s="37"/>
      <c r="B458" s="38"/>
      <c r="C458" s="210" t="s">
        <v>590</v>
      </c>
      <c r="D458" s="210" t="s">
        <v>156</v>
      </c>
      <c r="E458" s="211" t="s">
        <v>591</v>
      </c>
      <c r="F458" s="212" t="s">
        <v>588</v>
      </c>
      <c r="G458" s="213" t="s">
        <v>189</v>
      </c>
      <c r="H458" s="214">
        <v>4</v>
      </c>
      <c r="I458" s="215"/>
      <c r="J458" s="216">
        <f>ROUND(I458*H458,2)</f>
        <v>0</v>
      </c>
      <c r="K458" s="217"/>
      <c r="L458" s="43"/>
      <c r="M458" s="218" t="s">
        <v>1</v>
      </c>
      <c r="N458" s="219" t="s">
        <v>41</v>
      </c>
      <c r="O458" s="90"/>
      <c r="P458" s="220">
        <f>O458*H458</f>
        <v>0</v>
      </c>
      <c r="Q458" s="220">
        <v>0</v>
      </c>
      <c r="R458" s="220">
        <f>Q458*H458</f>
        <v>0</v>
      </c>
      <c r="S458" s="220">
        <v>0</v>
      </c>
      <c r="T458" s="221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22" t="s">
        <v>191</v>
      </c>
      <c r="AT458" s="222" t="s">
        <v>156</v>
      </c>
      <c r="AU458" s="222" t="s">
        <v>84</v>
      </c>
      <c r="AY458" s="16" t="s">
        <v>155</v>
      </c>
      <c r="BE458" s="223">
        <f>IF(N458="základní",J458,0)</f>
        <v>0</v>
      </c>
      <c r="BF458" s="223">
        <f>IF(N458="snížená",J458,0)</f>
        <v>0</v>
      </c>
      <c r="BG458" s="223">
        <f>IF(N458="zákl. přenesená",J458,0)</f>
        <v>0</v>
      </c>
      <c r="BH458" s="223">
        <f>IF(N458="sníž. přenesená",J458,0)</f>
        <v>0</v>
      </c>
      <c r="BI458" s="223">
        <f>IF(N458="nulová",J458,0)</f>
        <v>0</v>
      </c>
      <c r="BJ458" s="16" t="s">
        <v>84</v>
      </c>
      <c r="BK458" s="223">
        <f>ROUND(I458*H458,2)</f>
        <v>0</v>
      </c>
      <c r="BL458" s="16" t="s">
        <v>191</v>
      </c>
      <c r="BM458" s="222" t="s">
        <v>592</v>
      </c>
    </row>
    <row r="459" s="12" customFormat="1">
      <c r="A459" s="12"/>
      <c r="B459" s="224"/>
      <c r="C459" s="225"/>
      <c r="D459" s="226" t="s">
        <v>162</v>
      </c>
      <c r="E459" s="227" t="s">
        <v>1</v>
      </c>
      <c r="F459" s="228" t="s">
        <v>84</v>
      </c>
      <c r="G459" s="225"/>
      <c r="H459" s="229">
        <v>1</v>
      </c>
      <c r="I459" s="230"/>
      <c r="J459" s="225"/>
      <c r="K459" s="225"/>
      <c r="L459" s="231"/>
      <c r="M459" s="232"/>
      <c r="N459" s="233"/>
      <c r="O459" s="233"/>
      <c r="P459" s="233"/>
      <c r="Q459" s="233"/>
      <c r="R459" s="233"/>
      <c r="S459" s="233"/>
      <c r="T459" s="234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235" t="s">
        <v>162</v>
      </c>
      <c r="AU459" s="235" t="s">
        <v>84</v>
      </c>
      <c r="AV459" s="12" t="s">
        <v>86</v>
      </c>
      <c r="AW459" s="12" t="s">
        <v>32</v>
      </c>
      <c r="AX459" s="12" t="s">
        <v>76</v>
      </c>
      <c r="AY459" s="235" t="s">
        <v>155</v>
      </c>
    </row>
    <row r="460" s="12" customFormat="1">
      <c r="A460" s="12"/>
      <c r="B460" s="224"/>
      <c r="C460" s="225"/>
      <c r="D460" s="226" t="s">
        <v>162</v>
      </c>
      <c r="E460" s="227" t="s">
        <v>1</v>
      </c>
      <c r="F460" s="228" t="s">
        <v>593</v>
      </c>
      <c r="G460" s="225"/>
      <c r="H460" s="229">
        <v>3</v>
      </c>
      <c r="I460" s="230"/>
      <c r="J460" s="225"/>
      <c r="K460" s="225"/>
      <c r="L460" s="231"/>
      <c r="M460" s="232"/>
      <c r="N460" s="233"/>
      <c r="O460" s="233"/>
      <c r="P460" s="233"/>
      <c r="Q460" s="233"/>
      <c r="R460" s="233"/>
      <c r="S460" s="233"/>
      <c r="T460" s="234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T460" s="235" t="s">
        <v>162</v>
      </c>
      <c r="AU460" s="235" t="s">
        <v>84</v>
      </c>
      <c r="AV460" s="12" t="s">
        <v>86</v>
      </c>
      <c r="AW460" s="12" t="s">
        <v>32</v>
      </c>
      <c r="AX460" s="12" t="s">
        <v>76</v>
      </c>
      <c r="AY460" s="235" t="s">
        <v>155</v>
      </c>
    </row>
    <row r="461" s="13" customFormat="1">
      <c r="A461" s="13"/>
      <c r="B461" s="236"/>
      <c r="C461" s="237"/>
      <c r="D461" s="226" t="s">
        <v>162</v>
      </c>
      <c r="E461" s="238" t="s">
        <v>1</v>
      </c>
      <c r="F461" s="239" t="s">
        <v>164</v>
      </c>
      <c r="G461" s="237"/>
      <c r="H461" s="240">
        <v>4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6" t="s">
        <v>162</v>
      </c>
      <c r="AU461" s="246" t="s">
        <v>84</v>
      </c>
      <c r="AV461" s="13" t="s">
        <v>160</v>
      </c>
      <c r="AW461" s="13" t="s">
        <v>32</v>
      </c>
      <c r="AX461" s="13" t="s">
        <v>84</v>
      </c>
      <c r="AY461" s="246" t="s">
        <v>155</v>
      </c>
    </row>
    <row r="462" s="2" customFormat="1" ht="21.75" customHeight="1">
      <c r="A462" s="37"/>
      <c r="B462" s="38"/>
      <c r="C462" s="210" t="s">
        <v>594</v>
      </c>
      <c r="D462" s="210" t="s">
        <v>156</v>
      </c>
      <c r="E462" s="211" t="s">
        <v>595</v>
      </c>
      <c r="F462" s="212" t="s">
        <v>596</v>
      </c>
      <c r="G462" s="213" t="s">
        <v>189</v>
      </c>
      <c r="H462" s="214">
        <v>1</v>
      </c>
      <c r="I462" s="215"/>
      <c r="J462" s="216">
        <f>ROUND(I462*H462,2)</f>
        <v>0</v>
      </c>
      <c r="K462" s="217"/>
      <c r="L462" s="43"/>
      <c r="M462" s="218" t="s">
        <v>1</v>
      </c>
      <c r="N462" s="219" t="s">
        <v>41</v>
      </c>
      <c r="O462" s="90"/>
      <c r="P462" s="220">
        <f>O462*H462</f>
        <v>0</v>
      </c>
      <c r="Q462" s="220">
        <v>0</v>
      </c>
      <c r="R462" s="220">
        <f>Q462*H462</f>
        <v>0</v>
      </c>
      <c r="S462" s="220">
        <v>0</v>
      </c>
      <c r="T462" s="221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22" t="s">
        <v>191</v>
      </c>
      <c r="AT462" s="222" t="s">
        <v>156</v>
      </c>
      <c r="AU462" s="222" t="s">
        <v>84</v>
      </c>
      <c r="AY462" s="16" t="s">
        <v>155</v>
      </c>
      <c r="BE462" s="223">
        <f>IF(N462="základní",J462,0)</f>
        <v>0</v>
      </c>
      <c r="BF462" s="223">
        <f>IF(N462="snížená",J462,0)</f>
        <v>0</v>
      </c>
      <c r="BG462" s="223">
        <f>IF(N462="zákl. přenesená",J462,0)</f>
        <v>0</v>
      </c>
      <c r="BH462" s="223">
        <f>IF(N462="sníž. přenesená",J462,0)</f>
        <v>0</v>
      </c>
      <c r="BI462" s="223">
        <f>IF(N462="nulová",J462,0)</f>
        <v>0</v>
      </c>
      <c r="BJ462" s="16" t="s">
        <v>84</v>
      </c>
      <c r="BK462" s="223">
        <f>ROUND(I462*H462,2)</f>
        <v>0</v>
      </c>
      <c r="BL462" s="16" t="s">
        <v>191</v>
      </c>
      <c r="BM462" s="222" t="s">
        <v>597</v>
      </c>
    </row>
    <row r="463" s="2" customFormat="1" ht="21.75" customHeight="1">
      <c r="A463" s="37"/>
      <c r="B463" s="38"/>
      <c r="C463" s="210" t="s">
        <v>598</v>
      </c>
      <c r="D463" s="210" t="s">
        <v>156</v>
      </c>
      <c r="E463" s="211" t="s">
        <v>599</v>
      </c>
      <c r="F463" s="212" t="s">
        <v>600</v>
      </c>
      <c r="G463" s="213" t="s">
        <v>189</v>
      </c>
      <c r="H463" s="214">
        <v>2</v>
      </c>
      <c r="I463" s="215"/>
      <c r="J463" s="216">
        <f>ROUND(I463*H463,2)</f>
        <v>0</v>
      </c>
      <c r="K463" s="217"/>
      <c r="L463" s="43"/>
      <c r="M463" s="218" t="s">
        <v>1</v>
      </c>
      <c r="N463" s="219" t="s">
        <v>41</v>
      </c>
      <c r="O463" s="90"/>
      <c r="P463" s="220">
        <f>O463*H463</f>
        <v>0</v>
      </c>
      <c r="Q463" s="220">
        <v>0</v>
      </c>
      <c r="R463" s="220">
        <f>Q463*H463</f>
        <v>0</v>
      </c>
      <c r="S463" s="220">
        <v>0</v>
      </c>
      <c r="T463" s="221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22" t="s">
        <v>191</v>
      </c>
      <c r="AT463" s="222" t="s">
        <v>156</v>
      </c>
      <c r="AU463" s="222" t="s">
        <v>84</v>
      </c>
      <c r="AY463" s="16" t="s">
        <v>155</v>
      </c>
      <c r="BE463" s="223">
        <f>IF(N463="základní",J463,0)</f>
        <v>0</v>
      </c>
      <c r="BF463" s="223">
        <f>IF(N463="snížená",J463,0)</f>
        <v>0</v>
      </c>
      <c r="BG463" s="223">
        <f>IF(N463="zákl. přenesená",J463,0)</f>
        <v>0</v>
      </c>
      <c r="BH463" s="223">
        <f>IF(N463="sníž. přenesená",J463,0)</f>
        <v>0</v>
      </c>
      <c r="BI463" s="223">
        <f>IF(N463="nulová",J463,0)</f>
        <v>0</v>
      </c>
      <c r="BJ463" s="16" t="s">
        <v>84</v>
      </c>
      <c r="BK463" s="223">
        <f>ROUND(I463*H463,2)</f>
        <v>0</v>
      </c>
      <c r="BL463" s="16" t="s">
        <v>191</v>
      </c>
      <c r="BM463" s="222" t="s">
        <v>601</v>
      </c>
    </row>
    <row r="464" s="2" customFormat="1" ht="24.15" customHeight="1">
      <c r="A464" s="37"/>
      <c r="B464" s="38"/>
      <c r="C464" s="247" t="s">
        <v>602</v>
      </c>
      <c r="D464" s="247" t="s">
        <v>220</v>
      </c>
      <c r="E464" s="248" t="s">
        <v>603</v>
      </c>
      <c r="F464" s="249" t="s">
        <v>604</v>
      </c>
      <c r="G464" s="250" t="s">
        <v>189</v>
      </c>
      <c r="H464" s="251">
        <v>1</v>
      </c>
      <c r="I464" s="252"/>
      <c r="J464" s="253">
        <f>ROUND(I464*H464,2)</f>
        <v>0</v>
      </c>
      <c r="K464" s="254"/>
      <c r="L464" s="255"/>
      <c r="M464" s="256" t="s">
        <v>1</v>
      </c>
      <c r="N464" s="257" t="s">
        <v>41</v>
      </c>
      <c r="O464" s="90"/>
      <c r="P464" s="220">
        <f>O464*H464</f>
        <v>0</v>
      </c>
      <c r="Q464" s="220">
        <v>0</v>
      </c>
      <c r="R464" s="220">
        <f>Q464*H464</f>
        <v>0</v>
      </c>
      <c r="S464" s="220">
        <v>0</v>
      </c>
      <c r="T464" s="22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22" t="s">
        <v>197</v>
      </c>
      <c r="AT464" s="222" t="s">
        <v>220</v>
      </c>
      <c r="AU464" s="222" t="s">
        <v>84</v>
      </c>
      <c r="AY464" s="16" t="s">
        <v>155</v>
      </c>
      <c r="BE464" s="223">
        <f>IF(N464="základní",J464,0)</f>
        <v>0</v>
      </c>
      <c r="BF464" s="223">
        <f>IF(N464="snížená",J464,0)</f>
        <v>0</v>
      </c>
      <c r="BG464" s="223">
        <f>IF(N464="zákl. přenesená",J464,0)</f>
        <v>0</v>
      </c>
      <c r="BH464" s="223">
        <f>IF(N464="sníž. přenesená",J464,0)</f>
        <v>0</v>
      </c>
      <c r="BI464" s="223">
        <f>IF(N464="nulová",J464,0)</f>
        <v>0</v>
      </c>
      <c r="BJ464" s="16" t="s">
        <v>84</v>
      </c>
      <c r="BK464" s="223">
        <f>ROUND(I464*H464,2)</f>
        <v>0</v>
      </c>
      <c r="BL464" s="16" t="s">
        <v>160</v>
      </c>
      <c r="BM464" s="222" t="s">
        <v>605</v>
      </c>
    </row>
    <row r="465" s="2" customFormat="1" ht="24.15" customHeight="1">
      <c r="A465" s="37"/>
      <c r="B465" s="38"/>
      <c r="C465" s="247" t="s">
        <v>606</v>
      </c>
      <c r="D465" s="247" t="s">
        <v>220</v>
      </c>
      <c r="E465" s="248" t="s">
        <v>607</v>
      </c>
      <c r="F465" s="249" t="s">
        <v>608</v>
      </c>
      <c r="G465" s="250" t="s">
        <v>189</v>
      </c>
      <c r="H465" s="251">
        <v>2</v>
      </c>
      <c r="I465" s="252"/>
      <c r="J465" s="253">
        <f>ROUND(I465*H465,2)</f>
        <v>0</v>
      </c>
      <c r="K465" s="254"/>
      <c r="L465" s="255"/>
      <c r="M465" s="256" t="s">
        <v>1</v>
      </c>
      <c r="N465" s="257" t="s">
        <v>41</v>
      </c>
      <c r="O465" s="90"/>
      <c r="P465" s="220">
        <f>O465*H465</f>
        <v>0</v>
      </c>
      <c r="Q465" s="220">
        <v>0</v>
      </c>
      <c r="R465" s="220">
        <f>Q465*H465</f>
        <v>0</v>
      </c>
      <c r="S465" s="220">
        <v>0</v>
      </c>
      <c r="T465" s="221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22" t="s">
        <v>197</v>
      </c>
      <c r="AT465" s="222" t="s">
        <v>220</v>
      </c>
      <c r="AU465" s="222" t="s">
        <v>84</v>
      </c>
      <c r="AY465" s="16" t="s">
        <v>155</v>
      </c>
      <c r="BE465" s="223">
        <f>IF(N465="základní",J465,0)</f>
        <v>0</v>
      </c>
      <c r="BF465" s="223">
        <f>IF(N465="snížená",J465,0)</f>
        <v>0</v>
      </c>
      <c r="BG465" s="223">
        <f>IF(N465="zákl. přenesená",J465,0)</f>
        <v>0</v>
      </c>
      <c r="BH465" s="223">
        <f>IF(N465="sníž. přenesená",J465,0)</f>
        <v>0</v>
      </c>
      <c r="BI465" s="223">
        <f>IF(N465="nulová",J465,0)</f>
        <v>0</v>
      </c>
      <c r="BJ465" s="16" t="s">
        <v>84</v>
      </c>
      <c r="BK465" s="223">
        <f>ROUND(I465*H465,2)</f>
        <v>0</v>
      </c>
      <c r="BL465" s="16" t="s">
        <v>160</v>
      </c>
      <c r="BM465" s="222" t="s">
        <v>609</v>
      </c>
    </row>
    <row r="466" s="11" customFormat="1" ht="25.92" customHeight="1">
      <c r="A466" s="11"/>
      <c r="B466" s="196"/>
      <c r="C466" s="197"/>
      <c r="D466" s="198" t="s">
        <v>75</v>
      </c>
      <c r="E466" s="199" t="s">
        <v>610</v>
      </c>
      <c r="F466" s="199" t="s">
        <v>611</v>
      </c>
      <c r="G466" s="197"/>
      <c r="H466" s="197"/>
      <c r="I466" s="200"/>
      <c r="J466" s="201">
        <f>BK466</f>
        <v>0</v>
      </c>
      <c r="K466" s="197"/>
      <c r="L466" s="202"/>
      <c r="M466" s="203"/>
      <c r="N466" s="204"/>
      <c r="O466" s="204"/>
      <c r="P466" s="205">
        <f>SUM(P467:P472)</f>
        <v>0</v>
      </c>
      <c r="Q466" s="204"/>
      <c r="R466" s="205">
        <f>SUM(R467:R472)</f>
        <v>0</v>
      </c>
      <c r="S466" s="204"/>
      <c r="T466" s="206">
        <f>SUM(T467:T472)</f>
        <v>0</v>
      </c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R466" s="207" t="s">
        <v>84</v>
      </c>
      <c r="AT466" s="208" t="s">
        <v>75</v>
      </c>
      <c r="AU466" s="208" t="s">
        <v>76</v>
      </c>
      <c r="AY466" s="207" t="s">
        <v>155</v>
      </c>
      <c r="BK466" s="209">
        <f>SUM(BK467:BK472)</f>
        <v>0</v>
      </c>
    </row>
    <row r="467" s="2" customFormat="1" ht="24.15" customHeight="1">
      <c r="A467" s="37"/>
      <c r="B467" s="38"/>
      <c r="C467" s="210" t="s">
        <v>612</v>
      </c>
      <c r="D467" s="210" t="s">
        <v>156</v>
      </c>
      <c r="E467" s="211" t="s">
        <v>613</v>
      </c>
      <c r="F467" s="212" t="s">
        <v>614</v>
      </c>
      <c r="G467" s="213" t="s">
        <v>175</v>
      </c>
      <c r="H467" s="214">
        <v>6.9000000000000004</v>
      </c>
      <c r="I467" s="215"/>
      <c r="J467" s="216">
        <f>ROUND(I467*H467,2)</f>
        <v>0</v>
      </c>
      <c r="K467" s="217"/>
      <c r="L467" s="43"/>
      <c r="M467" s="218" t="s">
        <v>1</v>
      </c>
      <c r="N467" s="219" t="s">
        <v>41</v>
      </c>
      <c r="O467" s="90"/>
      <c r="P467" s="220">
        <f>O467*H467</f>
        <v>0</v>
      </c>
      <c r="Q467" s="220">
        <v>0</v>
      </c>
      <c r="R467" s="220">
        <f>Q467*H467</f>
        <v>0</v>
      </c>
      <c r="S467" s="220">
        <v>0</v>
      </c>
      <c r="T467" s="22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22" t="s">
        <v>191</v>
      </c>
      <c r="AT467" s="222" t="s">
        <v>156</v>
      </c>
      <c r="AU467" s="222" t="s">
        <v>84</v>
      </c>
      <c r="AY467" s="16" t="s">
        <v>155</v>
      </c>
      <c r="BE467" s="223">
        <f>IF(N467="základní",J467,0)</f>
        <v>0</v>
      </c>
      <c r="BF467" s="223">
        <f>IF(N467="snížená",J467,0)</f>
        <v>0</v>
      </c>
      <c r="BG467" s="223">
        <f>IF(N467="zákl. přenesená",J467,0)</f>
        <v>0</v>
      </c>
      <c r="BH467" s="223">
        <f>IF(N467="sníž. přenesená",J467,0)</f>
        <v>0</v>
      </c>
      <c r="BI467" s="223">
        <f>IF(N467="nulová",J467,0)</f>
        <v>0</v>
      </c>
      <c r="BJ467" s="16" t="s">
        <v>84</v>
      </c>
      <c r="BK467" s="223">
        <f>ROUND(I467*H467,2)</f>
        <v>0</v>
      </c>
      <c r="BL467" s="16" t="s">
        <v>191</v>
      </c>
      <c r="BM467" s="222" t="s">
        <v>615</v>
      </c>
    </row>
    <row r="468" s="12" customFormat="1">
      <c r="A468" s="12"/>
      <c r="B468" s="224"/>
      <c r="C468" s="225"/>
      <c r="D468" s="226" t="s">
        <v>162</v>
      </c>
      <c r="E468" s="227" t="s">
        <v>1</v>
      </c>
      <c r="F468" s="228" t="s">
        <v>616</v>
      </c>
      <c r="G468" s="225"/>
      <c r="H468" s="229">
        <v>6.9000000000000004</v>
      </c>
      <c r="I468" s="230"/>
      <c r="J468" s="225"/>
      <c r="K468" s="225"/>
      <c r="L468" s="231"/>
      <c r="M468" s="232"/>
      <c r="N468" s="233"/>
      <c r="O468" s="233"/>
      <c r="P468" s="233"/>
      <c r="Q468" s="233"/>
      <c r="R468" s="233"/>
      <c r="S468" s="233"/>
      <c r="T468" s="234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T468" s="235" t="s">
        <v>162</v>
      </c>
      <c r="AU468" s="235" t="s">
        <v>84</v>
      </c>
      <c r="AV468" s="12" t="s">
        <v>86</v>
      </c>
      <c r="AW468" s="12" t="s">
        <v>32</v>
      </c>
      <c r="AX468" s="12" t="s">
        <v>76</v>
      </c>
      <c r="AY468" s="235" t="s">
        <v>155</v>
      </c>
    </row>
    <row r="469" s="13" customFormat="1">
      <c r="A469" s="13"/>
      <c r="B469" s="236"/>
      <c r="C469" s="237"/>
      <c r="D469" s="226" t="s">
        <v>162</v>
      </c>
      <c r="E469" s="238" t="s">
        <v>1</v>
      </c>
      <c r="F469" s="239" t="s">
        <v>164</v>
      </c>
      <c r="G469" s="237"/>
      <c r="H469" s="240">
        <v>6.9000000000000004</v>
      </c>
      <c r="I469" s="241"/>
      <c r="J469" s="237"/>
      <c r="K469" s="237"/>
      <c r="L469" s="242"/>
      <c r="M469" s="243"/>
      <c r="N469" s="244"/>
      <c r="O469" s="244"/>
      <c r="P469" s="244"/>
      <c r="Q469" s="244"/>
      <c r="R469" s="244"/>
      <c r="S469" s="244"/>
      <c r="T469" s="24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6" t="s">
        <v>162</v>
      </c>
      <c r="AU469" s="246" t="s">
        <v>84</v>
      </c>
      <c r="AV469" s="13" t="s">
        <v>160</v>
      </c>
      <c r="AW469" s="13" t="s">
        <v>32</v>
      </c>
      <c r="AX469" s="13" t="s">
        <v>84</v>
      </c>
      <c r="AY469" s="246" t="s">
        <v>155</v>
      </c>
    </row>
    <row r="470" s="2" customFormat="1" ht="21.75" customHeight="1">
      <c r="A470" s="37"/>
      <c r="B470" s="38"/>
      <c r="C470" s="210" t="s">
        <v>617</v>
      </c>
      <c r="D470" s="210" t="s">
        <v>156</v>
      </c>
      <c r="E470" s="211" t="s">
        <v>618</v>
      </c>
      <c r="F470" s="212" t="s">
        <v>619</v>
      </c>
      <c r="G470" s="213" t="s">
        <v>200</v>
      </c>
      <c r="H470" s="214">
        <v>0.27600000000000002</v>
      </c>
      <c r="I470" s="215"/>
      <c r="J470" s="216">
        <f>ROUND(I470*H470,2)</f>
        <v>0</v>
      </c>
      <c r="K470" s="217"/>
      <c r="L470" s="43"/>
      <c r="M470" s="218" t="s">
        <v>1</v>
      </c>
      <c r="N470" s="219" t="s">
        <v>41</v>
      </c>
      <c r="O470" s="90"/>
      <c r="P470" s="220">
        <f>O470*H470</f>
        <v>0</v>
      </c>
      <c r="Q470" s="220">
        <v>0</v>
      </c>
      <c r="R470" s="220">
        <f>Q470*H470</f>
        <v>0</v>
      </c>
      <c r="S470" s="220">
        <v>0</v>
      </c>
      <c r="T470" s="221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22" t="s">
        <v>191</v>
      </c>
      <c r="AT470" s="222" t="s">
        <v>156</v>
      </c>
      <c r="AU470" s="222" t="s">
        <v>84</v>
      </c>
      <c r="AY470" s="16" t="s">
        <v>155</v>
      </c>
      <c r="BE470" s="223">
        <f>IF(N470="základní",J470,0)</f>
        <v>0</v>
      </c>
      <c r="BF470" s="223">
        <f>IF(N470="snížená",J470,0)</f>
        <v>0</v>
      </c>
      <c r="BG470" s="223">
        <f>IF(N470="zákl. přenesená",J470,0)</f>
        <v>0</v>
      </c>
      <c r="BH470" s="223">
        <f>IF(N470="sníž. přenesená",J470,0)</f>
        <v>0</v>
      </c>
      <c r="BI470" s="223">
        <f>IF(N470="nulová",J470,0)</f>
        <v>0</v>
      </c>
      <c r="BJ470" s="16" t="s">
        <v>84</v>
      </c>
      <c r="BK470" s="223">
        <f>ROUND(I470*H470,2)</f>
        <v>0</v>
      </c>
      <c r="BL470" s="16" t="s">
        <v>191</v>
      </c>
      <c r="BM470" s="222" t="s">
        <v>620</v>
      </c>
    </row>
    <row r="471" s="12" customFormat="1">
      <c r="A471" s="12"/>
      <c r="B471" s="224"/>
      <c r="C471" s="225"/>
      <c r="D471" s="226" t="s">
        <v>162</v>
      </c>
      <c r="E471" s="227" t="s">
        <v>1</v>
      </c>
      <c r="F471" s="228" t="s">
        <v>621</v>
      </c>
      <c r="G471" s="225"/>
      <c r="H471" s="229">
        <v>0.27600000000000002</v>
      </c>
      <c r="I471" s="230"/>
      <c r="J471" s="225"/>
      <c r="K471" s="225"/>
      <c r="L471" s="231"/>
      <c r="M471" s="232"/>
      <c r="N471" s="233"/>
      <c r="O471" s="233"/>
      <c r="P471" s="233"/>
      <c r="Q471" s="233"/>
      <c r="R471" s="233"/>
      <c r="S471" s="233"/>
      <c r="T471" s="234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T471" s="235" t="s">
        <v>162</v>
      </c>
      <c r="AU471" s="235" t="s">
        <v>84</v>
      </c>
      <c r="AV471" s="12" t="s">
        <v>86</v>
      </c>
      <c r="AW471" s="12" t="s">
        <v>32</v>
      </c>
      <c r="AX471" s="12" t="s">
        <v>76</v>
      </c>
      <c r="AY471" s="235" t="s">
        <v>155</v>
      </c>
    </row>
    <row r="472" s="13" customFormat="1">
      <c r="A472" s="13"/>
      <c r="B472" s="236"/>
      <c r="C472" s="237"/>
      <c r="D472" s="226" t="s">
        <v>162</v>
      </c>
      <c r="E472" s="238" t="s">
        <v>1</v>
      </c>
      <c r="F472" s="239" t="s">
        <v>164</v>
      </c>
      <c r="G472" s="237"/>
      <c r="H472" s="240">
        <v>0.27600000000000002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6" t="s">
        <v>162</v>
      </c>
      <c r="AU472" s="246" t="s">
        <v>84</v>
      </c>
      <c r="AV472" s="13" t="s">
        <v>160</v>
      </c>
      <c r="AW472" s="13" t="s">
        <v>32</v>
      </c>
      <c r="AX472" s="13" t="s">
        <v>84</v>
      </c>
      <c r="AY472" s="246" t="s">
        <v>155</v>
      </c>
    </row>
    <row r="473" s="11" customFormat="1" ht="25.92" customHeight="1">
      <c r="A473" s="11"/>
      <c r="B473" s="196"/>
      <c r="C473" s="197"/>
      <c r="D473" s="198" t="s">
        <v>75</v>
      </c>
      <c r="E473" s="199" t="s">
        <v>622</v>
      </c>
      <c r="F473" s="199" t="s">
        <v>623</v>
      </c>
      <c r="G473" s="197"/>
      <c r="H473" s="197"/>
      <c r="I473" s="200"/>
      <c r="J473" s="201">
        <f>BK473</f>
        <v>0</v>
      </c>
      <c r="K473" s="197"/>
      <c r="L473" s="202"/>
      <c r="M473" s="203"/>
      <c r="N473" s="204"/>
      <c r="O473" s="204"/>
      <c r="P473" s="205">
        <f>SUM(P474:P485)</f>
        <v>0</v>
      </c>
      <c r="Q473" s="204"/>
      <c r="R473" s="205">
        <f>SUM(R474:R485)</f>
        <v>0</v>
      </c>
      <c r="S473" s="204"/>
      <c r="T473" s="206">
        <f>SUM(T474:T485)</f>
        <v>0</v>
      </c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R473" s="207" t="s">
        <v>84</v>
      </c>
      <c r="AT473" s="208" t="s">
        <v>75</v>
      </c>
      <c r="AU473" s="208" t="s">
        <v>76</v>
      </c>
      <c r="AY473" s="207" t="s">
        <v>155</v>
      </c>
      <c r="BK473" s="209">
        <f>SUM(BK474:BK485)</f>
        <v>0</v>
      </c>
    </row>
    <row r="474" s="2" customFormat="1" ht="21.75" customHeight="1">
      <c r="A474" s="37"/>
      <c r="B474" s="38"/>
      <c r="C474" s="210" t="s">
        <v>624</v>
      </c>
      <c r="D474" s="210" t="s">
        <v>156</v>
      </c>
      <c r="E474" s="211" t="s">
        <v>625</v>
      </c>
      <c r="F474" s="212" t="s">
        <v>626</v>
      </c>
      <c r="G474" s="213" t="s">
        <v>159</v>
      </c>
      <c r="H474" s="214">
        <v>105</v>
      </c>
      <c r="I474" s="215"/>
      <c r="J474" s="216">
        <f>ROUND(I474*H474,2)</f>
        <v>0</v>
      </c>
      <c r="K474" s="217"/>
      <c r="L474" s="43"/>
      <c r="M474" s="218" t="s">
        <v>1</v>
      </c>
      <c r="N474" s="219" t="s">
        <v>41</v>
      </c>
      <c r="O474" s="90"/>
      <c r="P474" s="220">
        <f>O474*H474</f>
        <v>0</v>
      </c>
      <c r="Q474" s="220">
        <v>0</v>
      </c>
      <c r="R474" s="220">
        <f>Q474*H474</f>
        <v>0</v>
      </c>
      <c r="S474" s="220">
        <v>0</v>
      </c>
      <c r="T474" s="221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22" t="s">
        <v>191</v>
      </c>
      <c r="AT474" s="222" t="s">
        <v>156</v>
      </c>
      <c r="AU474" s="222" t="s">
        <v>84</v>
      </c>
      <c r="AY474" s="16" t="s">
        <v>155</v>
      </c>
      <c r="BE474" s="223">
        <f>IF(N474="základní",J474,0)</f>
        <v>0</v>
      </c>
      <c r="BF474" s="223">
        <f>IF(N474="snížená",J474,0)</f>
        <v>0</v>
      </c>
      <c r="BG474" s="223">
        <f>IF(N474="zákl. přenesená",J474,0)</f>
        <v>0</v>
      </c>
      <c r="BH474" s="223">
        <f>IF(N474="sníž. přenesená",J474,0)</f>
        <v>0</v>
      </c>
      <c r="BI474" s="223">
        <f>IF(N474="nulová",J474,0)</f>
        <v>0</v>
      </c>
      <c r="BJ474" s="16" t="s">
        <v>84</v>
      </c>
      <c r="BK474" s="223">
        <f>ROUND(I474*H474,2)</f>
        <v>0</v>
      </c>
      <c r="BL474" s="16" t="s">
        <v>191</v>
      </c>
      <c r="BM474" s="222" t="s">
        <v>627</v>
      </c>
    </row>
    <row r="475" s="12" customFormat="1">
      <c r="A475" s="12"/>
      <c r="B475" s="224"/>
      <c r="C475" s="225"/>
      <c r="D475" s="226" t="s">
        <v>162</v>
      </c>
      <c r="E475" s="227" t="s">
        <v>1</v>
      </c>
      <c r="F475" s="228" t="s">
        <v>628</v>
      </c>
      <c r="G475" s="225"/>
      <c r="H475" s="229">
        <v>73.5</v>
      </c>
      <c r="I475" s="230"/>
      <c r="J475" s="225"/>
      <c r="K475" s="225"/>
      <c r="L475" s="231"/>
      <c r="M475" s="232"/>
      <c r="N475" s="233"/>
      <c r="O475" s="233"/>
      <c r="P475" s="233"/>
      <c r="Q475" s="233"/>
      <c r="R475" s="233"/>
      <c r="S475" s="233"/>
      <c r="T475" s="234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T475" s="235" t="s">
        <v>162</v>
      </c>
      <c r="AU475" s="235" t="s">
        <v>84</v>
      </c>
      <c r="AV475" s="12" t="s">
        <v>86</v>
      </c>
      <c r="AW475" s="12" t="s">
        <v>32</v>
      </c>
      <c r="AX475" s="12" t="s">
        <v>76</v>
      </c>
      <c r="AY475" s="235" t="s">
        <v>155</v>
      </c>
    </row>
    <row r="476" s="12" customFormat="1">
      <c r="A476" s="12"/>
      <c r="B476" s="224"/>
      <c r="C476" s="225"/>
      <c r="D476" s="226" t="s">
        <v>162</v>
      </c>
      <c r="E476" s="227" t="s">
        <v>1</v>
      </c>
      <c r="F476" s="228" t="s">
        <v>629</v>
      </c>
      <c r="G476" s="225"/>
      <c r="H476" s="229">
        <v>31.5</v>
      </c>
      <c r="I476" s="230"/>
      <c r="J476" s="225"/>
      <c r="K476" s="225"/>
      <c r="L476" s="231"/>
      <c r="M476" s="232"/>
      <c r="N476" s="233"/>
      <c r="O476" s="233"/>
      <c r="P476" s="233"/>
      <c r="Q476" s="233"/>
      <c r="R476" s="233"/>
      <c r="S476" s="233"/>
      <c r="T476" s="234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35" t="s">
        <v>162</v>
      </c>
      <c r="AU476" s="235" t="s">
        <v>84</v>
      </c>
      <c r="AV476" s="12" t="s">
        <v>86</v>
      </c>
      <c r="AW476" s="12" t="s">
        <v>32</v>
      </c>
      <c r="AX476" s="12" t="s">
        <v>76</v>
      </c>
      <c r="AY476" s="235" t="s">
        <v>155</v>
      </c>
    </row>
    <row r="477" s="13" customFormat="1">
      <c r="A477" s="13"/>
      <c r="B477" s="236"/>
      <c r="C477" s="237"/>
      <c r="D477" s="226" t="s">
        <v>162</v>
      </c>
      <c r="E477" s="238" t="s">
        <v>1</v>
      </c>
      <c r="F477" s="239" t="s">
        <v>164</v>
      </c>
      <c r="G477" s="237"/>
      <c r="H477" s="240">
        <v>105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6" t="s">
        <v>162</v>
      </c>
      <c r="AU477" s="246" t="s">
        <v>84</v>
      </c>
      <c r="AV477" s="13" t="s">
        <v>160</v>
      </c>
      <c r="AW477" s="13" t="s">
        <v>32</v>
      </c>
      <c r="AX477" s="13" t="s">
        <v>84</v>
      </c>
      <c r="AY477" s="246" t="s">
        <v>155</v>
      </c>
    </row>
    <row r="478" s="2" customFormat="1" ht="21.75" customHeight="1">
      <c r="A478" s="37"/>
      <c r="B478" s="38"/>
      <c r="C478" s="210" t="s">
        <v>630</v>
      </c>
      <c r="D478" s="210" t="s">
        <v>156</v>
      </c>
      <c r="E478" s="211" t="s">
        <v>631</v>
      </c>
      <c r="F478" s="212" t="s">
        <v>632</v>
      </c>
      <c r="G478" s="213" t="s">
        <v>159</v>
      </c>
      <c r="H478" s="214">
        <v>105</v>
      </c>
      <c r="I478" s="215"/>
      <c r="J478" s="216">
        <f>ROUND(I478*H478,2)</f>
        <v>0</v>
      </c>
      <c r="K478" s="217"/>
      <c r="L478" s="43"/>
      <c r="M478" s="218" t="s">
        <v>1</v>
      </c>
      <c r="N478" s="219" t="s">
        <v>41</v>
      </c>
      <c r="O478" s="90"/>
      <c r="P478" s="220">
        <f>O478*H478</f>
        <v>0</v>
      </c>
      <c r="Q478" s="220">
        <v>0</v>
      </c>
      <c r="R478" s="220">
        <f>Q478*H478</f>
        <v>0</v>
      </c>
      <c r="S478" s="220">
        <v>0</v>
      </c>
      <c r="T478" s="221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22" t="s">
        <v>191</v>
      </c>
      <c r="AT478" s="222" t="s">
        <v>156</v>
      </c>
      <c r="AU478" s="222" t="s">
        <v>84</v>
      </c>
      <c r="AY478" s="16" t="s">
        <v>155</v>
      </c>
      <c r="BE478" s="223">
        <f>IF(N478="základní",J478,0)</f>
        <v>0</v>
      </c>
      <c r="BF478" s="223">
        <f>IF(N478="snížená",J478,0)</f>
        <v>0</v>
      </c>
      <c r="BG478" s="223">
        <f>IF(N478="zákl. přenesená",J478,0)</f>
        <v>0</v>
      </c>
      <c r="BH478" s="223">
        <f>IF(N478="sníž. přenesená",J478,0)</f>
        <v>0</v>
      </c>
      <c r="BI478" s="223">
        <f>IF(N478="nulová",J478,0)</f>
        <v>0</v>
      </c>
      <c r="BJ478" s="16" t="s">
        <v>84</v>
      </c>
      <c r="BK478" s="223">
        <f>ROUND(I478*H478,2)</f>
        <v>0</v>
      </c>
      <c r="BL478" s="16" t="s">
        <v>191</v>
      </c>
      <c r="BM478" s="222" t="s">
        <v>633</v>
      </c>
    </row>
    <row r="479" s="2" customFormat="1" ht="21.75" customHeight="1">
      <c r="A479" s="37"/>
      <c r="B479" s="38"/>
      <c r="C479" s="210" t="s">
        <v>634</v>
      </c>
      <c r="D479" s="210" t="s">
        <v>156</v>
      </c>
      <c r="E479" s="211" t="s">
        <v>635</v>
      </c>
      <c r="F479" s="212" t="s">
        <v>636</v>
      </c>
      <c r="G479" s="213" t="s">
        <v>159</v>
      </c>
      <c r="H479" s="214">
        <v>105</v>
      </c>
      <c r="I479" s="215"/>
      <c r="J479" s="216">
        <f>ROUND(I479*H479,2)</f>
        <v>0</v>
      </c>
      <c r="K479" s="217"/>
      <c r="L479" s="43"/>
      <c r="M479" s="218" t="s">
        <v>1</v>
      </c>
      <c r="N479" s="219" t="s">
        <v>41</v>
      </c>
      <c r="O479" s="90"/>
      <c r="P479" s="220">
        <f>O479*H479</f>
        <v>0</v>
      </c>
      <c r="Q479" s="220">
        <v>0</v>
      </c>
      <c r="R479" s="220">
        <f>Q479*H479</f>
        <v>0</v>
      </c>
      <c r="S479" s="220">
        <v>0</v>
      </c>
      <c r="T479" s="221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22" t="s">
        <v>191</v>
      </c>
      <c r="AT479" s="222" t="s">
        <v>156</v>
      </c>
      <c r="AU479" s="222" t="s">
        <v>84</v>
      </c>
      <c r="AY479" s="16" t="s">
        <v>155</v>
      </c>
      <c r="BE479" s="223">
        <f>IF(N479="základní",J479,0)</f>
        <v>0</v>
      </c>
      <c r="BF479" s="223">
        <f>IF(N479="snížená",J479,0)</f>
        <v>0</v>
      </c>
      <c r="BG479" s="223">
        <f>IF(N479="zákl. přenesená",J479,0)</f>
        <v>0</v>
      </c>
      <c r="BH479" s="223">
        <f>IF(N479="sníž. přenesená",J479,0)</f>
        <v>0</v>
      </c>
      <c r="BI479" s="223">
        <f>IF(N479="nulová",J479,0)</f>
        <v>0</v>
      </c>
      <c r="BJ479" s="16" t="s">
        <v>84</v>
      </c>
      <c r="BK479" s="223">
        <f>ROUND(I479*H479,2)</f>
        <v>0</v>
      </c>
      <c r="BL479" s="16" t="s">
        <v>191</v>
      </c>
      <c r="BM479" s="222" t="s">
        <v>637</v>
      </c>
    </row>
    <row r="480" s="2" customFormat="1" ht="16.5" customHeight="1">
      <c r="A480" s="37"/>
      <c r="B480" s="38"/>
      <c r="C480" s="210" t="s">
        <v>638</v>
      </c>
      <c r="D480" s="210" t="s">
        <v>156</v>
      </c>
      <c r="E480" s="211" t="s">
        <v>639</v>
      </c>
      <c r="F480" s="212" t="s">
        <v>640</v>
      </c>
      <c r="G480" s="213" t="s">
        <v>159</v>
      </c>
      <c r="H480" s="214">
        <v>358.30000000000001</v>
      </c>
      <c r="I480" s="215"/>
      <c r="J480" s="216">
        <f>ROUND(I480*H480,2)</f>
        <v>0</v>
      </c>
      <c r="K480" s="217"/>
      <c r="L480" s="43"/>
      <c r="M480" s="218" t="s">
        <v>1</v>
      </c>
      <c r="N480" s="219" t="s">
        <v>41</v>
      </c>
      <c r="O480" s="90"/>
      <c r="P480" s="220">
        <f>O480*H480</f>
        <v>0</v>
      </c>
      <c r="Q480" s="220">
        <v>0</v>
      </c>
      <c r="R480" s="220">
        <f>Q480*H480</f>
        <v>0</v>
      </c>
      <c r="S480" s="220">
        <v>0</v>
      </c>
      <c r="T480" s="22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22" t="s">
        <v>191</v>
      </c>
      <c r="AT480" s="222" t="s">
        <v>156</v>
      </c>
      <c r="AU480" s="222" t="s">
        <v>84</v>
      </c>
      <c r="AY480" s="16" t="s">
        <v>155</v>
      </c>
      <c r="BE480" s="223">
        <f>IF(N480="základní",J480,0)</f>
        <v>0</v>
      </c>
      <c r="BF480" s="223">
        <f>IF(N480="snížená",J480,0)</f>
        <v>0</v>
      </c>
      <c r="BG480" s="223">
        <f>IF(N480="zákl. přenesená",J480,0)</f>
        <v>0</v>
      </c>
      <c r="BH480" s="223">
        <f>IF(N480="sníž. přenesená",J480,0)</f>
        <v>0</v>
      </c>
      <c r="BI480" s="223">
        <f>IF(N480="nulová",J480,0)</f>
        <v>0</v>
      </c>
      <c r="BJ480" s="16" t="s">
        <v>84</v>
      </c>
      <c r="BK480" s="223">
        <f>ROUND(I480*H480,2)</f>
        <v>0</v>
      </c>
      <c r="BL480" s="16" t="s">
        <v>191</v>
      </c>
      <c r="BM480" s="222" t="s">
        <v>641</v>
      </c>
    </row>
    <row r="481" s="12" customFormat="1">
      <c r="A481" s="12"/>
      <c r="B481" s="224"/>
      <c r="C481" s="225"/>
      <c r="D481" s="226" t="s">
        <v>162</v>
      </c>
      <c r="E481" s="227" t="s">
        <v>1</v>
      </c>
      <c r="F481" s="228" t="s">
        <v>642</v>
      </c>
      <c r="G481" s="225"/>
      <c r="H481" s="229">
        <v>358.30000000000001</v>
      </c>
      <c r="I481" s="230"/>
      <c r="J481" s="225"/>
      <c r="K481" s="225"/>
      <c r="L481" s="231"/>
      <c r="M481" s="232"/>
      <c r="N481" s="233"/>
      <c r="O481" s="233"/>
      <c r="P481" s="233"/>
      <c r="Q481" s="233"/>
      <c r="R481" s="233"/>
      <c r="S481" s="233"/>
      <c r="T481" s="234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T481" s="235" t="s">
        <v>162</v>
      </c>
      <c r="AU481" s="235" t="s">
        <v>84</v>
      </c>
      <c r="AV481" s="12" t="s">
        <v>86</v>
      </c>
      <c r="AW481" s="12" t="s">
        <v>32</v>
      </c>
      <c r="AX481" s="12" t="s">
        <v>76</v>
      </c>
      <c r="AY481" s="235" t="s">
        <v>155</v>
      </c>
    </row>
    <row r="482" s="13" customFormat="1">
      <c r="A482" s="13"/>
      <c r="B482" s="236"/>
      <c r="C482" s="237"/>
      <c r="D482" s="226" t="s">
        <v>162</v>
      </c>
      <c r="E482" s="238" t="s">
        <v>1</v>
      </c>
      <c r="F482" s="239" t="s">
        <v>164</v>
      </c>
      <c r="G482" s="237"/>
      <c r="H482" s="240">
        <v>358.30000000000001</v>
      </c>
      <c r="I482" s="241"/>
      <c r="J482" s="237"/>
      <c r="K482" s="237"/>
      <c r="L482" s="242"/>
      <c r="M482" s="243"/>
      <c r="N482" s="244"/>
      <c r="O482" s="244"/>
      <c r="P482" s="244"/>
      <c r="Q482" s="244"/>
      <c r="R482" s="244"/>
      <c r="S482" s="244"/>
      <c r="T482" s="24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6" t="s">
        <v>162</v>
      </c>
      <c r="AU482" s="246" t="s">
        <v>84</v>
      </c>
      <c r="AV482" s="13" t="s">
        <v>160</v>
      </c>
      <c r="AW482" s="13" t="s">
        <v>32</v>
      </c>
      <c r="AX482" s="13" t="s">
        <v>84</v>
      </c>
      <c r="AY482" s="246" t="s">
        <v>155</v>
      </c>
    </row>
    <row r="483" s="2" customFormat="1" ht="16.5" customHeight="1">
      <c r="A483" s="37"/>
      <c r="B483" s="38"/>
      <c r="C483" s="210" t="s">
        <v>643</v>
      </c>
      <c r="D483" s="210" t="s">
        <v>156</v>
      </c>
      <c r="E483" s="211" t="s">
        <v>644</v>
      </c>
      <c r="F483" s="212" t="s">
        <v>645</v>
      </c>
      <c r="G483" s="213" t="s">
        <v>159</v>
      </c>
      <c r="H483" s="214">
        <v>33.600000000000001</v>
      </c>
      <c r="I483" s="215"/>
      <c r="J483" s="216">
        <f>ROUND(I483*H483,2)</f>
        <v>0</v>
      </c>
      <c r="K483" s="217"/>
      <c r="L483" s="43"/>
      <c r="M483" s="218" t="s">
        <v>1</v>
      </c>
      <c r="N483" s="219" t="s">
        <v>41</v>
      </c>
      <c r="O483" s="90"/>
      <c r="P483" s="220">
        <f>O483*H483</f>
        <v>0</v>
      </c>
      <c r="Q483" s="220">
        <v>0</v>
      </c>
      <c r="R483" s="220">
        <f>Q483*H483</f>
        <v>0</v>
      </c>
      <c r="S483" s="220">
        <v>0</v>
      </c>
      <c r="T483" s="221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22" t="s">
        <v>191</v>
      </c>
      <c r="AT483" s="222" t="s">
        <v>156</v>
      </c>
      <c r="AU483" s="222" t="s">
        <v>84</v>
      </c>
      <c r="AY483" s="16" t="s">
        <v>155</v>
      </c>
      <c r="BE483" s="223">
        <f>IF(N483="základní",J483,0)</f>
        <v>0</v>
      </c>
      <c r="BF483" s="223">
        <f>IF(N483="snížená",J483,0)</f>
        <v>0</v>
      </c>
      <c r="BG483" s="223">
        <f>IF(N483="zákl. přenesená",J483,0)</f>
        <v>0</v>
      </c>
      <c r="BH483" s="223">
        <f>IF(N483="sníž. přenesená",J483,0)</f>
        <v>0</v>
      </c>
      <c r="BI483" s="223">
        <f>IF(N483="nulová",J483,0)</f>
        <v>0</v>
      </c>
      <c r="BJ483" s="16" t="s">
        <v>84</v>
      </c>
      <c r="BK483" s="223">
        <f>ROUND(I483*H483,2)</f>
        <v>0</v>
      </c>
      <c r="BL483" s="16" t="s">
        <v>191</v>
      </c>
      <c r="BM483" s="222" t="s">
        <v>646</v>
      </c>
    </row>
    <row r="484" s="12" customFormat="1">
      <c r="A484" s="12"/>
      <c r="B484" s="224"/>
      <c r="C484" s="225"/>
      <c r="D484" s="226" t="s">
        <v>162</v>
      </c>
      <c r="E484" s="227" t="s">
        <v>1</v>
      </c>
      <c r="F484" s="228" t="s">
        <v>647</v>
      </c>
      <c r="G484" s="225"/>
      <c r="H484" s="229">
        <v>33.600000000000001</v>
      </c>
      <c r="I484" s="230"/>
      <c r="J484" s="225"/>
      <c r="K484" s="225"/>
      <c r="L484" s="231"/>
      <c r="M484" s="232"/>
      <c r="N484" s="233"/>
      <c r="O484" s="233"/>
      <c r="P484" s="233"/>
      <c r="Q484" s="233"/>
      <c r="R484" s="233"/>
      <c r="S484" s="233"/>
      <c r="T484" s="234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35" t="s">
        <v>162</v>
      </c>
      <c r="AU484" s="235" t="s">
        <v>84</v>
      </c>
      <c r="AV484" s="12" t="s">
        <v>86</v>
      </c>
      <c r="AW484" s="12" t="s">
        <v>32</v>
      </c>
      <c r="AX484" s="12" t="s">
        <v>76</v>
      </c>
      <c r="AY484" s="235" t="s">
        <v>155</v>
      </c>
    </row>
    <row r="485" s="13" customFormat="1">
      <c r="A485" s="13"/>
      <c r="B485" s="236"/>
      <c r="C485" s="237"/>
      <c r="D485" s="226" t="s">
        <v>162</v>
      </c>
      <c r="E485" s="238" t="s">
        <v>1</v>
      </c>
      <c r="F485" s="239" t="s">
        <v>164</v>
      </c>
      <c r="G485" s="237"/>
      <c r="H485" s="240">
        <v>33.600000000000001</v>
      </c>
      <c r="I485" s="241"/>
      <c r="J485" s="237"/>
      <c r="K485" s="237"/>
      <c r="L485" s="242"/>
      <c r="M485" s="243"/>
      <c r="N485" s="244"/>
      <c r="O485" s="244"/>
      <c r="P485" s="244"/>
      <c r="Q485" s="244"/>
      <c r="R485" s="244"/>
      <c r="S485" s="244"/>
      <c r="T485" s="24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6" t="s">
        <v>162</v>
      </c>
      <c r="AU485" s="246" t="s">
        <v>84</v>
      </c>
      <c r="AV485" s="13" t="s">
        <v>160</v>
      </c>
      <c r="AW485" s="13" t="s">
        <v>32</v>
      </c>
      <c r="AX485" s="13" t="s">
        <v>84</v>
      </c>
      <c r="AY485" s="246" t="s">
        <v>155</v>
      </c>
    </row>
    <row r="486" s="11" customFormat="1" ht="25.92" customHeight="1">
      <c r="A486" s="11"/>
      <c r="B486" s="196"/>
      <c r="C486" s="197"/>
      <c r="D486" s="198" t="s">
        <v>75</v>
      </c>
      <c r="E486" s="199" t="s">
        <v>648</v>
      </c>
      <c r="F486" s="199" t="s">
        <v>649</v>
      </c>
      <c r="G486" s="197"/>
      <c r="H486" s="197"/>
      <c r="I486" s="200"/>
      <c r="J486" s="201">
        <f>BK486</f>
        <v>0</v>
      </c>
      <c r="K486" s="197"/>
      <c r="L486" s="202"/>
      <c r="M486" s="203"/>
      <c r="N486" s="204"/>
      <c r="O486" s="204"/>
      <c r="P486" s="205">
        <f>SUM(P487:P501)</f>
        <v>0</v>
      </c>
      <c r="Q486" s="204"/>
      <c r="R486" s="205">
        <f>SUM(R487:R501)</f>
        <v>0</v>
      </c>
      <c r="S486" s="204"/>
      <c r="T486" s="206">
        <f>SUM(T487:T501)</f>
        <v>0</v>
      </c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R486" s="207" t="s">
        <v>84</v>
      </c>
      <c r="AT486" s="208" t="s">
        <v>75</v>
      </c>
      <c r="AU486" s="208" t="s">
        <v>76</v>
      </c>
      <c r="AY486" s="207" t="s">
        <v>155</v>
      </c>
      <c r="BK486" s="209">
        <f>SUM(BK487:BK501)</f>
        <v>0</v>
      </c>
    </row>
    <row r="487" s="2" customFormat="1" ht="24.15" customHeight="1">
      <c r="A487" s="37"/>
      <c r="B487" s="38"/>
      <c r="C487" s="210" t="s">
        <v>650</v>
      </c>
      <c r="D487" s="210" t="s">
        <v>156</v>
      </c>
      <c r="E487" s="211" t="s">
        <v>651</v>
      </c>
      <c r="F487" s="212" t="s">
        <v>652</v>
      </c>
      <c r="G487" s="213" t="s">
        <v>189</v>
      </c>
      <c r="H487" s="214">
        <v>2</v>
      </c>
      <c r="I487" s="215"/>
      <c r="J487" s="216">
        <f>ROUND(I487*H487,2)</f>
        <v>0</v>
      </c>
      <c r="K487" s="217"/>
      <c r="L487" s="43"/>
      <c r="M487" s="218" t="s">
        <v>1</v>
      </c>
      <c r="N487" s="219" t="s">
        <v>41</v>
      </c>
      <c r="O487" s="90"/>
      <c r="P487" s="220">
        <f>O487*H487</f>
        <v>0</v>
      </c>
      <c r="Q487" s="220">
        <v>0</v>
      </c>
      <c r="R487" s="220">
        <f>Q487*H487</f>
        <v>0</v>
      </c>
      <c r="S487" s="220">
        <v>0</v>
      </c>
      <c r="T487" s="221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22" t="s">
        <v>191</v>
      </c>
      <c r="AT487" s="222" t="s">
        <v>156</v>
      </c>
      <c r="AU487" s="222" t="s">
        <v>84</v>
      </c>
      <c r="AY487" s="16" t="s">
        <v>155</v>
      </c>
      <c r="BE487" s="223">
        <f>IF(N487="základní",J487,0)</f>
        <v>0</v>
      </c>
      <c r="BF487" s="223">
        <f>IF(N487="snížená",J487,0)</f>
        <v>0</v>
      </c>
      <c r="BG487" s="223">
        <f>IF(N487="zákl. přenesená",J487,0)</f>
        <v>0</v>
      </c>
      <c r="BH487" s="223">
        <f>IF(N487="sníž. přenesená",J487,0)</f>
        <v>0</v>
      </c>
      <c r="BI487" s="223">
        <f>IF(N487="nulová",J487,0)</f>
        <v>0</v>
      </c>
      <c r="BJ487" s="16" t="s">
        <v>84</v>
      </c>
      <c r="BK487" s="223">
        <f>ROUND(I487*H487,2)</f>
        <v>0</v>
      </c>
      <c r="BL487" s="16" t="s">
        <v>191</v>
      </c>
      <c r="BM487" s="222" t="s">
        <v>653</v>
      </c>
    </row>
    <row r="488" s="2" customFormat="1" ht="21.75" customHeight="1">
      <c r="A488" s="37"/>
      <c r="B488" s="38"/>
      <c r="C488" s="247" t="s">
        <v>654</v>
      </c>
      <c r="D488" s="247" t="s">
        <v>220</v>
      </c>
      <c r="E488" s="248" t="s">
        <v>655</v>
      </c>
      <c r="F488" s="249" t="s">
        <v>656</v>
      </c>
      <c r="G488" s="250" t="s">
        <v>189</v>
      </c>
      <c r="H488" s="251">
        <v>2</v>
      </c>
      <c r="I488" s="252"/>
      <c r="J488" s="253">
        <f>ROUND(I488*H488,2)</f>
        <v>0</v>
      </c>
      <c r="K488" s="254"/>
      <c r="L488" s="255"/>
      <c r="M488" s="256" t="s">
        <v>1</v>
      </c>
      <c r="N488" s="257" t="s">
        <v>41</v>
      </c>
      <c r="O488" s="90"/>
      <c r="P488" s="220">
        <f>O488*H488</f>
        <v>0</v>
      </c>
      <c r="Q488" s="220">
        <v>0</v>
      </c>
      <c r="R488" s="220">
        <f>Q488*H488</f>
        <v>0</v>
      </c>
      <c r="S488" s="220">
        <v>0</v>
      </c>
      <c r="T488" s="221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22" t="s">
        <v>197</v>
      </c>
      <c r="AT488" s="222" t="s">
        <v>220</v>
      </c>
      <c r="AU488" s="222" t="s">
        <v>84</v>
      </c>
      <c r="AY488" s="16" t="s">
        <v>155</v>
      </c>
      <c r="BE488" s="223">
        <f>IF(N488="základní",J488,0)</f>
        <v>0</v>
      </c>
      <c r="BF488" s="223">
        <f>IF(N488="snížená",J488,0)</f>
        <v>0</v>
      </c>
      <c r="BG488" s="223">
        <f>IF(N488="zákl. přenesená",J488,0)</f>
        <v>0</v>
      </c>
      <c r="BH488" s="223">
        <f>IF(N488="sníž. přenesená",J488,0)</f>
        <v>0</v>
      </c>
      <c r="BI488" s="223">
        <f>IF(N488="nulová",J488,0)</f>
        <v>0</v>
      </c>
      <c r="BJ488" s="16" t="s">
        <v>84</v>
      </c>
      <c r="BK488" s="223">
        <f>ROUND(I488*H488,2)</f>
        <v>0</v>
      </c>
      <c r="BL488" s="16" t="s">
        <v>160</v>
      </c>
      <c r="BM488" s="222" t="s">
        <v>657</v>
      </c>
    </row>
    <row r="489" s="2" customFormat="1" ht="21.75" customHeight="1">
      <c r="A489" s="37"/>
      <c r="B489" s="38"/>
      <c r="C489" s="247" t="s">
        <v>658</v>
      </c>
      <c r="D489" s="247" t="s">
        <v>220</v>
      </c>
      <c r="E489" s="248" t="s">
        <v>659</v>
      </c>
      <c r="F489" s="249" t="s">
        <v>660</v>
      </c>
      <c r="G489" s="250" t="s">
        <v>189</v>
      </c>
      <c r="H489" s="251">
        <v>4</v>
      </c>
      <c r="I489" s="252"/>
      <c r="J489" s="253">
        <f>ROUND(I489*H489,2)</f>
        <v>0</v>
      </c>
      <c r="K489" s="254"/>
      <c r="L489" s="255"/>
      <c r="M489" s="256" t="s">
        <v>1</v>
      </c>
      <c r="N489" s="257" t="s">
        <v>41</v>
      </c>
      <c r="O489" s="90"/>
      <c r="P489" s="220">
        <f>O489*H489</f>
        <v>0</v>
      </c>
      <c r="Q489" s="220">
        <v>0</v>
      </c>
      <c r="R489" s="220">
        <f>Q489*H489</f>
        <v>0</v>
      </c>
      <c r="S489" s="220">
        <v>0</v>
      </c>
      <c r="T489" s="221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22" t="s">
        <v>197</v>
      </c>
      <c r="AT489" s="222" t="s">
        <v>220</v>
      </c>
      <c r="AU489" s="222" t="s">
        <v>84</v>
      </c>
      <c r="AY489" s="16" t="s">
        <v>155</v>
      </c>
      <c r="BE489" s="223">
        <f>IF(N489="základní",J489,0)</f>
        <v>0</v>
      </c>
      <c r="BF489" s="223">
        <f>IF(N489="snížená",J489,0)</f>
        <v>0</v>
      </c>
      <c r="BG489" s="223">
        <f>IF(N489="zákl. přenesená",J489,0)</f>
        <v>0</v>
      </c>
      <c r="BH489" s="223">
        <f>IF(N489="sníž. přenesená",J489,0)</f>
        <v>0</v>
      </c>
      <c r="BI489" s="223">
        <f>IF(N489="nulová",J489,0)</f>
        <v>0</v>
      </c>
      <c r="BJ489" s="16" t="s">
        <v>84</v>
      </c>
      <c r="BK489" s="223">
        <f>ROUND(I489*H489,2)</f>
        <v>0</v>
      </c>
      <c r="BL489" s="16" t="s">
        <v>160</v>
      </c>
      <c r="BM489" s="222" t="s">
        <v>661</v>
      </c>
    </row>
    <row r="490" s="2" customFormat="1" ht="16.5" customHeight="1">
      <c r="A490" s="37"/>
      <c r="B490" s="38"/>
      <c r="C490" s="210" t="s">
        <v>662</v>
      </c>
      <c r="D490" s="210" t="s">
        <v>156</v>
      </c>
      <c r="E490" s="211" t="s">
        <v>663</v>
      </c>
      <c r="F490" s="212" t="s">
        <v>664</v>
      </c>
      <c r="G490" s="213" t="s">
        <v>159</v>
      </c>
      <c r="H490" s="214">
        <v>769</v>
      </c>
      <c r="I490" s="215"/>
      <c r="J490" s="216">
        <f>ROUND(I490*H490,2)</f>
        <v>0</v>
      </c>
      <c r="K490" s="217"/>
      <c r="L490" s="43"/>
      <c r="M490" s="218" t="s">
        <v>1</v>
      </c>
      <c r="N490" s="219" t="s">
        <v>41</v>
      </c>
      <c r="O490" s="90"/>
      <c r="P490" s="220">
        <f>O490*H490</f>
        <v>0</v>
      </c>
      <c r="Q490" s="220">
        <v>0</v>
      </c>
      <c r="R490" s="220">
        <f>Q490*H490</f>
        <v>0</v>
      </c>
      <c r="S490" s="220">
        <v>0</v>
      </c>
      <c r="T490" s="221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22" t="s">
        <v>191</v>
      </c>
      <c r="AT490" s="222" t="s">
        <v>156</v>
      </c>
      <c r="AU490" s="222" t="s">
        <v>84</v>
      </c>
      <c r="AY490" s="16" t="s">
        <v>155</v>
      </c>
      <c r="BE490" s="223">
        <f>IF(N490="základní",J490,0)</f>
        <v>0</v>
      </c>
      <c r="BF490" s="223">
        <f>IF(N490="snížená",J490,0)</f>
        <v>0</v>
      </c>
      <c r="BG490" s="223">
        <f>IF(N490="zákl. přenesená",J490,0)</f>
        <v>0</v>
      </c>
      <c r="BH490" s="223">
        <f>IF(N490="sníž. přenesená",J490,0)</f>
        <v>0</v>
      </c>
      <c r="BI490" s="223">
        <f>IF(N490="nulová",J490,0)</f>
        <v>0</v>
      </c>
      <c r="BJ490" s="16" t="s">
        <v>84</v>
      </c>
      <c r="BK490" s="223">
        <f>ROUND(I490*H490,2)</f>
        <v>0</v>
      </c>
      <c r="BL490" s="16" t="s">
        <v>191</v>
      </c>
      <c r="BM490" s="222" t="s">
        <v>665</v>
      </c>
    </row>
    <row r="491" s="12" customFormat="1">
      <c r="A491" s="12"/>
      <c r="B491" s="224"/>
      <c r="C491" s="225"/>
      <c r="D491" s="226" t="s">
        <v>162</v>
      </c>
      <c r="E491" s="227" t="s">
        <v>1</v>
      </c>
      <c r="F491" s="228" t="s">
        <v>666</v>
      </c>
      <c r="G491" s="225"/>
      <c r="H491" s="229">
        <v>769</v>
      </c>
      <c r="I491" s="230"/>
      <c r="J491" s="225"/>
      <c r="K491" s="225"/>
      <c r="L491" s="231"/>
      <c r="M491" s="232"/>
      <c r="N491" s="233"/>
      <c r="O491" s="233"/>
      <c r="P491" s="233"/>
      <c r="Q491" s="233"/>
      <c r="R491" s="233"/>
      <c r="S491" s="233"/>
      <c r="T491" s="234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35" t="s">
        <v>162</v>
      </c>
      <c r="AU491" s="235" t="s">
        <v>84</v>
      </c>
      <c r="AV491" s="12" t="s">
        <v>86</v>
      </c>
      <c r="AW491" s="12" t="s">
        <v>32</v>
      </c>
      <c r="AX491" s="12" t="s">
        <v>76</v>
      </c>
      <c r="AY491" s="235" t="s">
        <v>155</v>
      </c>
    </row>
    <row r="492" s="13" customFormat="1">
      <c r="A492" s="13"/>
      <c r="B492" s="236"/>
      <c r="C492" s="237"/>
      <c r="D492" s="226" t="s">
        <v>162</v>
      </c>
      <c r="E492" s="238" t="s">
        <v>1</v>
      </c>
      <c r="F492" s="239" t="s">
        <v>164</v>
      </c>
      <c r="G492" s="237"/>
      <c r="H492" s="240">
        <v>769</v>
      </c>
      <c r="I492" s="241"/>
      <c r="J492" s="237"/>
      <c r="K492" s="237"/>
      <c r="L492" s="242"/>
      <c r="M492" s="243"/>
      <c r="N492" s="244"/>
      <c r="O492" s="244"/>
      <c r="P492" s="244"/>
      <c r="Q492" s="244"/>
      <c r="R492" s="244"/>
      <c r="S492" s="244"/>
      <c r="T492" s="24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6" t="s">
        <v>162</v>
      </c>
      <c r="AU492" s="246" t="s">
        <v>84</v>
      </c>
      <c r="AV492" s="13" t="s">
        <v>160</v>
      </c>
      <c r="AW492" s="13" t="s">
        <v>32</v>
      </c>
      <c r="AX492" s="13" t="s">
        <v>84</v>
      </c>
      <c r="AY492" s="246" t="s">
        <v>155</v>
      </c>
    </row>
    <row r="493" s="2" customFormat="1" ht="16.5" customHeight="1">
      <c r="A493" s="37"/>
      <c r="B493" s="38"/>
      <c r="C493" s="210" t="s">
        <v>667</v>
      </c>
      <c r="D493" s="210" t="s">
        <v>156</v>
      </c>
      <c r="E493" s="211" t="s">
        <v>668</v>
      </c>
      <c r="F493" s="212" t="s">
        <v>669</v>
      </c>
      <c r="G493" s="213" t="s">
        <v>159</v>
      </c>
      <c r="H493" s="214">
        <v>769</v>
      </c>
      <c r="I493" s="215"/>
      <c r="J493" s="216">
        <f>ROUND(I493*H493,2)</f>
        <v>0</v>
      </c>
      <c r="K493" s="217"/>
      <c r="L493" s="43"/>
      <c r="M493" s="218" t="s">
        <v>1</v>
      </c>
      <c r="N493" s="219" t="s">
        <v>41</v>
      </c>
      <c r="O493" s="90"/>
      <c r="P493" s="220">
        <f>O493*H493</f>
        <v>0</v>
      </c>
      <c r="Q493" s="220">
        <v>0</v>
      </c>
      <c r="R493" s="220">
        <f>Q493*H493</f>
        <v>0</v>
      </c>
      <c r="S493" s="220">
        <v>0</v>
      </c>
      <c r="T493" s="221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22" t="s">
        <v>191</v>
      </c>
      <c r="AT493" s="222" t="s">
        <v>156</v>
      </c>
      <c r="AU493" s="222" t="s">
        <v>84</v>
      </c>
      <c r="AY493" s="16" t="s">
        <v>155</v>
      </c>
      <c r="BE493" s="223">
        <f>IF(N493="základní",J493,0)</f>
        <v>0</v>
      </c>
      <c r="BF493" s="223">
        <f>IF(N493="snížená",J493,0)</f>
        <v>0</v>
      </c>
      <c r="BG493" s="223">
        <f>IF(N493="zákl. přenesená",J493,0)</f>
        <v>0</v>
      </c>
      <c r="BH493" s="223">
        <f>IF(N493="sníž. přenesená",J493,0)</f>
        <v>0</v>
      </c>
      <c r="BI493" s="223">
        <f>IF(N493="nulová",J493,0)</f>
        <v>0</v>
      </c>
      <c r="BJ493" s="16" t="s">
        <v>84</v>
      </c>
      <c r="BK493" s="223">
        <f>ROUND(I493*H493,2)</f>
        <v>0</v>
      </c>
      <c r="BL493" s="16" t="s">
        <v>191</v>
      </c>
      <c r="BM493" s="222" t="s">
        <v>670</v>
      </c>
    </row>
    <row r="494" s="2" customFormat="1" ht="21.75" customHeight="1">
      <c r="A494" s="37"/>
      <c r="B494" s="38"/>
      <c r="C494" s="210" t="s">
        <v>671</v>
      </c>
      <c r="D494" s="210" t="s">
        <v>156</v>
      </c>
      <c r="E494" s="211" t="s">
        <v>672</v>
      </c>
      <c r="F494" s="212" t="s">
        <v>673</v>
      </c>
      <c r="G494" s="213" t="s">
        <v>189</v>
      </c>
      <c r="H494" s="214">
        <v>2</v>
      </c>
      <c r="I494" s="215"/>
      <c r="J494" s="216">
        <f>ROUND(I494*H494,2)</f>
        <v>0</v>
      </c>
      <c r="K494" s="217"/>
      <c r="L494" s="43"/>
      <c r="M494" s="218" t="s">
        <v>1</v>
      </c>
      <c r="N494" s="219" t="s">
        <v>41</v>
      </c>
      <c r="O494" s="90"/>
      <c r="P494" s="220">
        <f>O494*H494</f>
        <v>0</v>
      </c>
      <c r="Q494" s="220">
        <v>0</v>
      </c>
      <c r="R494" s="220">
        <f>Q494*H494</f>
        <v>0</v>
      </c>
      <c r="S494" s="220">
        <v>0</v>
      </c>
      <c r="T494" s="221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22" t="s">
        <v>191</v>
      </c>
      <c r="AT494" s="222" t="s">
        <v>156</v>
      </c>
      <c r="AU494" s="222" t="s">
        <v>84</v>
      </c>
      <c r="AY494" s="16" t="s">
        <v>155</v>
      </c>
      <c r="BE494" s="223">
        <f>IF(N494="základní",J494,0)</f>
        <v>0</v>
      </c>
      <c r="BF494" s="223">
        <f>IF(N494="snížená",J494,0)</f>
        <v>0</v>
      </c>
      <c r="BG494" s="223">
        <f>IF(N494="zákl. přenesená",J494,0)</f>
        <v>0</v>
      </c>
      <c r="BH494" s="223">
        <f>IF(N494="sníž. přenesená",J494,0)</f>
        <v>0</v>
      </c>
      <c r="BI494" s="223">
        <f>IF(N494="nulová",J494,0)</f>
        <v>0</v>
      </c>
      <c r="BJ494" s="16" t="s">
        <v>84</v>
      </c>
      <c r="BK494" s="223">
        <f>ROUND(I494*H494,2)</f>
        <v>0</v>
      </c>
      <c r="BL494" s="16" t="s">
        <v>191</v>
      </c>
      <c r="BM494" s="222" t="s">
        <v>674</v>
      </c>
    </row>
    <row r="495" s="12" customFormat="1">
      <c r="A495" s="12"/>
      <c r="B495" s="224"/>
      <c r="C495" s="225"/>
      <c r="D495" s="226" t="s">
        <v>162</v>
      </c>
      <c r="E495" s="227" t="s">
        <v>1</v>
      </c>
      <c r="F495" s="228" t="s">
        <v>196</v>
      </c>
      <c r="G495" s="225"/>
      <c r="H495" s="229">
        <v>2</v>
      </c>
      <c r="I495" s="230"/>
      <c r="J495" s="225"/>
      <c r="K495" s="225"/>
      <c r="L495" s="231"/>
      <c r="M495" s="232"/>
      <c r="N495" s="233"/>
      <c r="O495" s="233"/>
      <c r="P495" s="233"/>
      <c r="Q495" s="233"/>
      <c r="R495" s="233"/>
      <c r="S495" s="233"/>
      <c r="T495" s="234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T495" s="235" t="s">
        <v>162</v>
      </c>
      <c r="AU495" s="235" t="s">
        <v>84</v>
      </c>
      <c r="AV495" s="12" t="s">
        <v>86</v>
      </c>
      <c r="AW495" s="12" t="s">
        <v>32</v>
      </c>
      <c r="AX495" s="12" t="s">
        <v>76</v>
      </c>
      <c r="AY495" s="235" t="s">
        <v>155</v>
      </c>
    </row>
    <row r="496" s="13" customFormat="1">
      <c r="A496" s="13"/>
      <c r="B496" s="236"/>
      <c r="C496" s="237"/>
      <c r="D496" s="226" t="s">
        <v>162</v>
      </c>
      <c r="E496" s="238" t="s">
        <v>1</v>
      </c>
      <c r="F496" s="239" t="s">
        <v>164</v>
      </c>
      <c r="G496" s="237"/>
      <c r="H496" s="240">
        <v>2</v>
      </c>
      <c r="I496" s="241"/>
      <c r="J496" s="237"/>
      <c r="K496" s="237"/>
      <c r="L496" s="242"/>
      <c r="M496" s="243"/>
      <c r="N496" s="244"/>
      <c r="O496" s="244"/>
      <c r="P496" s="244"/>
      <c r="Q496" s="244"/>
      <c r="R496" s="244"/>
      <c r="S496" s="244"/>
      <c r="T496" s="24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6" t="s">
        <v>162</v>
      </c>
      <c r="AU496" s="246" t="s">
        <v>84</v>
      </c>
      <c r="AV496" s="13" t="s">
        <v>160</v>
      </c>
      <c r="AW496" s="13" t="s">
        <v>32</v>
      </c>
      <c r="AX496" s="13" t="s">
        <v>84</v>
      </c>
      <c r="AY496" s="246" t="s">
        <v>155</v>
      </c>
    </row>
    <row r="497" s="2" customFormat="1" ht="16.5" customHeight="1">
      <c r="A497" s="37"/>
      <c r="B497" s="38"/>
      <c r="C497" s="210" t="s">
        <v>675</v>
      </c>
      <c r="D497" s="210" t="s">
        <v>156</v>
      </c>
      <c r="E497" s="211" t="s">
        <v>676</v>
      </c>
      <c r="F497" s="212" t="s">
        <v>677</v>
      </c>
      <c r="G497" s="213" t="s">
        <v>189</v>
      </c>
      <c r="H497" s="214">
        <v>8</v>
      </c>
      <c r="I497" s="215"/>
      <c r="J497" s="216">
        <f>ROUND(I497*H497,2)</f>
        <v>0</v>
      </c>
      <c r="K497" s="217"/>
      <c r="L497" s="43"/>
      <c r="M497" s="218" t="s">
        <v>1</v>
      </c>
      <c r="N497" s="219" t="s">
        <v>41</v>
      </c>
      <c r="O497" s="90"/>
      <c r="P497" s="220">
        <f>O497*H497</f>
        <v>0</v>
      </c>
      <c r="Q497" s="220">
        <v>0</v>
      </c>
      <c r="R497" s="220">
        <f>Q497*H497</f>
        <v>0</v>
      </c>
      <c r="S497" s="220">
        <v>0</v>
      </c>
      <c r="T497" s="221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22" t="s">
        <v>191</v>
      </c>
      <c r="AT497" s="222" t="s">
        <v>156</v>
      </c>
      <c r="AU497" s="222" t="s">
        <v>84</v>
      </c>
      <c r="AY497" s="16" t="s">
        <v>155</v>
      </c>
      <c r="BE497" s="223">
        <f>IF(N497="základní",J497,0)</f>
        <v>0</v>
      </c>
      <c r="BF497" s="223">
        <f>IF(N497="snížená",J497,0)</f>
        <v>0</v>
      </c>
      <c r="BG497" s="223">
        <f>IF(N497="zákl. přenesená",J497,0)</f>
        <v>0</v>
      </c>
      <c r="BH497" s="223">
        <f>IF(N497="sníž. přenesená",J497,0)</f>
        <v>0</v>
      </c>
      <c r="BI497" s="223">
        <f>IF(N497="nulová",J497,0)</f>
        <v>0</v>
      </c>
      <c r="BJ497" s="16" t="s">
        <v>84</v>
      </c>
      <c r="BK497" s="223">
        <f>ROUND(I497*H497,2)</f>
        <v>0</v>
      </c>
      <c r="BL497" s="16" t="s">
        <v>191</v>
      </c>
      <c r="BM497" s="222" t="s">
        <v>678</v>
      </c>
    </row>
    <row r="498" s="12" customFormat="1">
      <c r="A498" s="12"/>
      <c r="B498" s="224"/>
      <c r="C498" s="225"/>
      <c r="D498" s="226" t="s">
        <v>162</v>
      </c>
      <c r="E498" s="227" t="s">
        <v>1</v>
      </c>
      <c r="F498" s="228" t="s">
        <v>679</v>
      </c>
      <c r="G498" s="225"/>
      <c r="H498" s="229">
        <v>2</v>
      </c>
      <c r="I498" s="230"/>
      <c r="J498" s="225"/>
      <c r="K498" s="225"/>
      <c r="L498" s="231"/>
      <c r="M498" s="232"/>
      <c r="N498" s="233"/>
      <c r="O498" s="233"/>
      <c r="P498" s="233"/>
      <c r="Q498" s="233"/>
      <c r="R498" s="233"/>
      <c r="S498" s="233"/>
      <c r="T498" s="234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T498" s="235" t="s">
        <v>162</v>
      </c>
      <c r="AU498" s="235" t="s">
        <v>84</v>
      </c>
      <c r="AV498" s="12" t="s">
        <v>86</v>
      </c>
      <c r="AW498" s="12" t="s">
        <v>32</v>
      </c>
      <c r="AX498" s="12" t="s">
        <v>76</v>
      </c>
      <c r="AY498" s="235" t="s">
        <v>155</v>
      </c>
    </row>
    <row r="499" s="12" customFormat="1">
      <c r="A499" s="12"/>
      <c r="B499" s="224"/>
      <c r="C499" s="225"/>
      <c r="D499" s="226" t="s">
        <v>162</v>
      </c>
      <c r="E499" s="227" t="s">
        <v>1</v>
      </c>
      <c r="F499" s="228" t="s">
        <v>680</v>
      </c>
      <c r="G499" s="225"/>
      <c r="H499" s="229">
        <v>4</v>
      </c>
      <c r="I499" s="230"/>
      <c r="J499" s="225"/>
      <c r="K499" s="225"/>
      <c r="L499" s="231"/>
      <c r="M499" s="232"/>
      <c r="N499" s="233"/>
      <c r="O499" s="233"/>
      <c r="P499" s="233"/>
      <c r="Q499" s="233"/>
      <c r="R499" s="233"/>
      <c r="S499" s="233"/>
      <c r="T499" s="234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235" t="s">
        <v>162</v>
      </c>
      <c r="AU499" s="235" t="s">
        <v>84</v>
      </c>
      <c r="AV499" s="12" t="s">
        <v>86</v>
      </c>
      <c r="AW499" s="12" t="s">
        <v>32</v>
      </c>
      <c r="AX499" s="12" t="s">
        <v>76</v>
      </c>
      <c r="AY499" s="235" t="s">
        <v>155</v>
      </c>
    </row>
    <row r="500" s="12" customFormat="1">
      <c r="A500" s="12"/>
      <c r="B500" s="224"/>
      <c r="C500" s="225"/>
      <c r="D500" s="226" t="s">
        <v>162</v>
      </c>
      <c r="E500" s="227" t="s">
        <v>1</v>
      </c>
      <c r="F500" s="228" t="s">
        <v>196</v>
      </c>
      <c r="G500" s="225"/>
      <c r="H500" s="229">
        <v>2</v>
      </c>
      <c r="I500" s="230"/>
      <c r="J500" s="225"/>
      <c r="K500" s="225"/>
      <c r="L500" s="231"/>
      <c r="M500" s="232"/>
      <c r="N500" s="233"/>
      <c r="O500" s="233"/>
      <c r="P500" s="233"/>
      <c r="Q500" s="233"/>
      <c r="R500" s="233"/>
      <c r="S500" s="233"/>
      <c r="T500" s="234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T500" s="235" t="s">
        <v>162</v>
      </c>
      <c r="AU500" s="235" t="s">
        <v>84</v>
      </c>
      <c r="AV500" s="12" t="s">
        <v>86</v>
      </c>
      <c r="AW500" s="12" t="s">
        <v>32</v>
      </c>
      <c r="AX500" s="12" t="s">
        <v>76</v>
      </c>
      <c r="AY500" s="235" t="s">
        <v>155</v>
      </c>
    </row>
    <row r="501" s="13" customFormat="1">
      <c r="A501" s="13"/>
      <c r="B501" s="236"/>
      <c r="C501" s="237"/>
      <c r="D501" s="226" t="s">
        <v>162</v>
      </c>
      <c r="E501" s="238" t="s">
        <v>1</v>
      </c>
      <c r="F501" s="239" t="s">
        <v>164</v>
      </c>
      <c r="G501" s="237"/>
      <c r="H501" s="240">
        <v>8</v>
      </c>
      <c r="I501" s="241"/>
      <c r="J501" s="237"/>
      <c r="K501" s="237"/>
      <c r="L501" s="242"/>
      <c r="M501" s="243"/>
      <c r="N501" s="244"/>
      <c r="O501" s="244"/>
      <c r="P501" s="244"/>
      <c r="Q501" s="244"/>
      <c r="R501" s="244"/>
      <c r="S501" s="244"/>
      <c r="T501" s="24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6" t="s">
        <v>162</v>
      </c>
      <c r="AU501" s="246" t="s">
        <v>84</v>
      </c>
      <c r="AV501" s="13" t="s">
        <v>160</v>
      </c>
      <c r="AW501" s="13" t="s">
        <v>32</v>
      </c>
      <c r="AX501" s="13" t="s">
        <v>84</v>
      </c>
      <c r="AY501" s="246" t="s">
        <v>155</v>
      </c>
    </row>
    <row r="502" s="11" customFormat="1" ht="25.92" customHeight="1">
      <c r="A502" s="11"/>
      <c r="B502" s="196"/>
      <c r="C502" s="197"/>
      <c r="D502" s="198" t="s">
        <v>75</v>
      </c>
      <c r="E502" s="199" t="s">
        <v>681</v>
      </c>
      <c r="F502" s="199" t="s">
        <v>682</v>
      </c>
      <c r="G502" s="197"/>
      <c r="H502" s="197"/>
      <c r="I502" s="200"/>
      <c r="J502" s="201">
        <f>BK502</f>
        <v>0</v>
      </c>
      <c r="K502" s="197"/>
      <c r="L502" s="202"/>
      <c r="M502" s="203"/>
      <c r="N502" s="204"/>
      <c r="O502" s="204"/>
      <c r="P502" s="205">
        <f>SUM(P503:P572)</f>
        <v>0</v>
      </c>
      <c r="Q502" s="204"/>
      <c r="R502" s="205">
        <f>SUM(R503:R572)</f>
        <v>0</v>
      </c>
      <c r="S502" s="204"/>
      <c r="T502" s="206">
        <f>SUM(T503:T572)</f>
        <v>0</v>
      </c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R502" s="207" t="s">
        <v>84</v>
      </c>
      <c r="AT502" s="208" t="s">
        <v>75</v>
      </c>
      <c r="AU502" s="208" t="s">
        <v>76</v>
      </c>
      <c r="AY502" s="207" t="s">
        <v>155</v>
      </c>
      <c r="BK502" s="209">
        <f>SUM(BK503:BK572)</f>
        <v>0</v>
      </c>
    </row>
    <row r="503" s="2" customFormat="1" ht="21.75" customHeight="1">
      <c r="A503" s="37"/>
      <c r="B503" s="38"/>
      <c r="C503" s="210" t="s">
        <v>683</v>
      </c>
      <c r="D503" s="210" t="s">
        <v>156</v>
      </c>
      <c r="E503" s="211" t="s">
        <v>684</v>
      </c>
      <c r="F503" s="212" t="s">
        <v>685</v>
      </c>
      <c r="G503" s="213" t="s">
        <v>159</v>
      </c>
      <c r="H503" s="214">
        <v>87.001999999999995</v>
      </c>
      <c r="I503" s="215"/>
      <c r="J503" s="216">
        <f>ROUND(I503*H503,2)</f>
        <v>0</v>
      </c>
      <c r="K503" s="217"/>
      <c r="L503" s="43"/>
      <c r="M503" s="218" t="s">
        <v>1</v>
      </c>
      <c r="N503" s="219" t="s">
        <v>41</v>
      </c>
      <c r="O503" s="90"/>
      <c r="P503" s="220">
        <f>O503*H503</f>
        <v>0</v>
      </c>
      <c r="Q503" s="220">
        <v>0</v>
      </c>
      <c r="R503" s="220">
        <f>Q503*H503</f>
        <v>0</v>
      </c>
      <c r="S503" s="220">
        <v>0</v>
      </c>
      <c r="T503" s="221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22" t="s">
        <v>191</v>
      </c>
      <c r="AT503" s="222" t="s">
        <v>156</v>
      </c>
      <c r="AU503" s="222" t="s">
        <v>84</v>
      </c>
      <c r="AY503" s="16" t="s">
        <v>155</v>
      </c>
      <c r="BE503" s="223">
        <f>IF(N503="základní",J503,0)</f>
        <v>0</v>
      </c>
      <c r="BF503" s="223">
        <f>IF(N503="snížená",J503,0)</f>
        <v>0</v>
      </c>
      <c r="BG503" s="223">
        <f>IF(N503="zákl. přenesená",J503,0)</f>
        <v>0</v>
      </c>
      <c r="BH503" s="223">
        <f>IF(N503="sníž. přenesená",J503,0)</f>
        <v>0</v>
      </c>
      <c r="BI503" s="223">
        <f>IF(N503="nulová",J503,0)</f>
        <v>0</v>
      </c>
      <c r="BJ503" s="16" t="s">
        <v>84</v>
      </c>
      <c r="BK503" s="223">
        <f>ROUND(I503*H503,2)</f>
        <v>0</v>
      </c>
      <c r="BL503" s="16" t="s">
        <v>191</v>
      </c>
      <c r="BM503" s="222" t="s">
        <v>686</v>
      </c>
    </row>
    <row r="504" s="12" customFormat="1">
      <c r="A504" s="12"/>
      <c r="B504" s="224"/>
      <c r="C504" s="225"/>
      <c r="D504" s="226" t="s">
        <v>162</v>
      </c>
      <c r="E504" s="227" t="s">
        <v>1</v>
      </c>
      <c r="F504" s="228" t="s">
        <v>687</v>
      </c>
      <c r="G504" s="225"/>
      <c r="H504" s="229">
        <v>42.048000000000002</v>
      </c>
      <c r="I504" s="230"/>
      <c r="J504" s="225"/>
      <c r="K504" s="225"/>
      <c r="L504" s="231"/>
      <c r="M504" s="232"/>
      <c r="N504" s="233"/>
      <c r="O504" s="233"/>
      <c r="P504" s="233"/>
      <c r="Q504" s="233"/>
      <c r="R504" s="233"/>
      <c r="S504" s="233"/>
      <c r="T504" s="234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T504" s="235" t="s">
        <v>162</v>
      </c>
      <c r="AU504" s="235" t="s">
        <v>84</v>
      </c>
      <c r="AV504" s="12" t="s">
        <v>86</v>
      </c>
      <c r="AW504" s="12" t="s">
        <v>32</v>
      </c>
      <c r="AX504" s="12" t="s">
        <v>76</v>
      </c>
      <c r="AY504" s="235" t="s">
        <v>155</v>
      </c>
    </row>
    <row r="505" s="12" customFormat="1">
      <c r="A505" s="12"/>
      <c r="B505" s="224"/>
      <c r="C505" s="225"/>
      <c r="D505" s="226" t="s">
        <v>162</v>
      </c>
      <c r="E505" s="227" t="s">
        <v>1</v>
      </c>
      <c r="F505" s="228" t="s">
        <v>688</v>
      </c>
      <c r="G505" s="225"/>
      <c r="H505" s="229">
        <v>22.507999999999999</v>
      </c>
      <c r="I505" s="230"/>
      <c r="J505" s="225"/>
      <c r="K505" s="225"/>
      <c r="L505" s="231"/>
      <c r="M505" s="232"/>
      <c r="N505" s="233"/>
      <c r="O505" s="233"/>
      <c r="P505" s="233"/>
      <c r="Q505" s="233"/>
      <c r="R505" s="233"/>
      <c r="S505" s="233"/>
      <c r="T505" s="234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T505" s="235" t="s">
        <v>162</v>
      </c>
      <c r="AU505" s="235" t="s">
        <v>84</v>
      </c>
      <c r="AV505" s="12" t="s">
        <v>86</v>
      </c>
      <c r="AW505" s="12" t="s">
        <v>32</v>
      </c>
      <c r="AX505" s="12" t="s">
        <v>76</v>
      </c>
      <c r="AY505" s="235" t="s">
        <v>155</v>
      </c>
    </row>
    <row r="506" s="12" customFormat="1">
      <c r="A506" s="12"/>
      <c r="B506" s="224"/>
      <c r="C506" s="225"/>
      <c r="D506" s="226" t="s">
        <v>162</v>
      </c>
      <c r="E506" s="227" t="s">
        <v>1</v>
      </c>
      <c r="F506" s="228" t="s">
        <v>689</v>
      </c>
      <c r="G506" s="225"/>
      <c r="H506" s="229">
        <v>10.44</v>
      </c>
      <c r="I506" s="230"/>
      <c r="J506" s="225"/>
      <c r="K506" s="225"/>
      <c r="L506" s="231"/>
      <c r="M506" s="232"/>
      <c r="N506" s="233"/>
      <c r="O506" s="233"/>
      <c r="P506" s="233"/>
      <c r="Q506" s="233"/>
      <c r="R506" s="233"/>
      <c r="S506" s="233"/>
      <c r="T506" s="234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T506" s="235" t="s">
        <v>162</v>
      </c>
      <c r="AU506" s="235" t="s">
        <v>84</v>
      </c>
      <c r="AV506" s="12" t="s">
        <v>86</v>
      </c>
      <c r="AW506" s="12" t="s">
        <v>32</v>
      </c>
      <c r="AX506" s="12" t="s">
        <v>76</v>
      </c>
      <c r="AY506" s="235" t="s">
        <v>155</v>
      </c>
    </row>
    <row r="507" s="12" customFormat="1">
      <c r="A507" s="12"/>
      <c r="B507" s="224"/>
      <c r="C507" s="225"/>
      <c r="D507" s="226" t="s">
        <v>162</v>
      </c>
      <c r="E507" s="227" t="s">
        <v>1</v>
      </c>
      <c r="F507" s="228" t="s">
        <v>690</v>
      </c>
      <c r="G507" s="225"/>
      <c r="H507" s="229">
        <v>12.006</v>
      </c>
      <c r="I507" s="230"/>
      <c r="J507" s="225"/>
      <c r="K507" s="225"/>
      <c r="L507" s="231"/>
      <c r="M507" s="232"/>
      <c r="N507" s="233"/>
      <c r="O507" s="233"/>
      <c r="P507" s="233"/>
      <c r="Q507" s="233"/>
      <c r="R507" s="233"/>
      <c r="S507" s="233"/>
      <c r="T507" s="234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35" t="s">
        <v>162</v>
      </c>
      <c r="AU507" s="235" t="s">
        <v>84</v>
      </c>
      <c r="AV507" s="12" t="s">
        <v>86</v>
      </c>
      <c r="AW507" s="12" t="s">
        <v>32</v>
      </c>
      <c r="AX507" s="12" t="s">
        <v>76</v>
      </c>
      <c r="AY507" s="235" t="s">
        <v>155</v>
      </c>
    </row>
    <row r="508" s="13" customFormat="1">
      <c r="A508" s="13"/>
      <c r="B508" s="236"/>
      <c r="C508" s="237"/>
      <c r="D508" s="226" t="s">
        <v>162</v>
      </c>
      <c r="E508" s="238" t="s">
        <v>1</v>
      </c>
      <c r="F508" s="239" t="s">
        <v>164</v>
      </c>
      <c r="G508" s="237"/>
      <c r="H508" s="240">
        <v>87.001999999999995</v>
      </c>
      <c r="I508" s="241"/>
      <c r="J508" s="237"/>
      <c r="K508" s="237"/>
      <c r="L508" s="242"/>
      <c r="M508" s="243"/>
      <c r="N508" s="244"/>
      <c r="O508" s="244"/>
      <c r="P508" s="244"/>
      <c r="Q508" s="244"/>
      <c r="R508" s="244"/>
      <c r="S508" s="244"/>
      <c r="T508" s="24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6" t="s">
        <v>162</v>
      </c>
      <c r="AU508" s="246" t="s">
        <v>84</v>
      </c>
      <c r="AV508" s="13" t="s">
        <v>160</v>
      </c>
      <c r="AW508" s="13" t="s">
        <v>32</v>
      </c>
      <c r="AX508" s="13" t="s">
        <v>84</v>
      </c>
      <c r="AY508" s="246" t="s">
        <v>155</v>
      </c>
    </row>
    <row r="509" s="2" customFormat="1" ht="21.75" customHeight="1">
      <c r="A509" s="37"/>
      <c r="B509" s="38"/>
      <c r="C509" s="210" t="s">
        <v>610</v>
      </c>
      <c r="D509" s="210" t="s">
        <v>156</v>
      </c>
      <c r="E509" s="211" t="s">
        <v>691</v>
      </c>
      <c r="F509" s="212" t="s">
        <v>692</v>
      </c>
      <c r="G509" s="213" t="s">
        <v>159</v>
      </c>
      <c r="H509" s="214">
        <v>91.099999999999994</v>
      </c>
      <c r="I509" s="215"/>
      <c r="J509" s="216">
        <f>ROUND(I509*H509,2)</f>
        <v>0</v>
      </c>
      <c r="K509" s="217"/>
      <c r="L509" s="43"/>
      <c r="M509" s="218" t="s">
        <v>1</v>
      </c>
      <c r="N509" s="219" t="s">
        <v>41</v>
      </c>
      <c r="O509" s="90"/>
      <c r="P509" s="220">
        <f>O509*H509</f>
        <v>0</v>
      </c>
      <c r="Q509" s="220">
        <v>0</v>
      </c>
      <c r="R509" s="220">
        <f>Q509*H509</f>
        <v>0</v>
      </c>
      <c r="S509" s="220">
        <v>0</v>
      </c>
      <c r="T509" s="221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22" t="s">
        <v>191</v>
      </c>
      <c r="AT509" s="222" t="s">
        <v>156</v>
      </c>
      <c r="AU509" s="222" t="s">
        <v>84</v>
      </c>
      <c r="AY509" s="16" t="s">
        <v>155</v>
      </c>
      <c r="BE509" s="223">
        <f>IF(N509="základní",J509,0)</f>
        <v>0</v>
      </c>
      <c r="BF509" s="223">
        <f>IF(N509="snížená",J509,0)</f>
        <v>0</v>
      </c>
      <c r="BG509" s="223">
        <f>IF(N509="zákl. přenesená",J509,0)</f>
        <v>0</v>
      </c>
      <c r="BH509" s="223">
        <f>IF(N509="sníž. přenesená",J509,0)</f>
        <v>0</v>
      </c>
      <c r="BI509" s="223">
        <f>IF(N509="nulová",J509,0)</f>
        <v>0</v>
      </c>
      <c r="BJ509" s="16" t="s">
        <v>84</v>
      </c>
      <c r="BK509" s="223">
        <f>ROUND(I509*H509,2)</f>
        <v>0</v>
      </c>
      <c r="BL509" s="16" t="s">
        <v>191</v>
      </c>
      <c r="BM509" s="222" t="s">
        <v>693</v>
      </c>
    </row>
    <row r="510" s="12" customFormat="1">
      <c r="A510" s="12"/>
      <c r="B510" s="224"/>
      <c r="C510" s="225"/>
      <c r="D510" s="226" t="s">
        <v>162</v>
      </c>
      <c r="E510" s="227" t="s">
        <v>1</v>
      </c>
      <c r="F510" s="228" t="s">
        <v>694</v>
      </c>
      <c r="G510" s="225"/>
      <c r="H510" s="229">
        <v>12.16</v>
      </c>
      <c r="I510" s="230"/>
      <c r="J510" s="225"/>
      <c r="K510" s="225"/>
      <c r="L510" s="231"/>
      <c r="M510" s="232"/>
      <c r="N510" s="233"/>
      <c r="O510" s="233"/>
      <c r="P510" s="233"/>
      <c r="Q510" s="233"/>
      <c r="R510" s="233"/>
      <c r="S510" s="233"/>
      <c r="T510" s="234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235" t="s">
        <v>162</v>
      </c>
      <c r="AU510" s="235" t="s">
        <v>84</v>
      </c>
      <c r="AV510" s="12" t="s">
        <v>86</v>
      </c>
      <c r="AW510" s="12" t="s">
        <v>32</v>
      </c>
      <c r="AX510" s="12" t="s">
        <v>76</v>
      </c>
      <c r="AY510" s="235" t="s">
        <v>155</v>
      </c>
    </row>
    <row r="511" s="12" customFormat="1">
      <c r="A511" s="12"/>
      <c r="B511" s="224"/>
      <c r="C511" s="225"/>
      <c r="D511" s="226" t="s">
        <v>162</v>
      </c>
      <c r="E511" s="227" t="s">
        <v>1</v>
      </c>
      <c r="F511" s="228" t="s">
        <v>695</v>
      </c>
      <c r="G511" s="225"/>
      <c r="H511" s="229">
        <v>22.539999999999999</v>
      </c>
      <c r="I511" s="230"/>
      <c r="J511" s="225"/>
      <c r="K511" s="225"/>
      <c r="L511" s="231"/>
      <c r="M511" s="232"/>
      <c r="N511" s="233"/>
      <c r="O511" s="233"/>
      <c r="P511" s="233"/>
      <c r="Q511" s="233"/>
      <c r="R511" s="233"/>
      <c r="S511" s="233"/>
      <c r="T511" s="234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T511" s="235" t="s">
        <v>162</v>
      </c>
      <c r="AU511" s="235" t="s">
        <v>84</v>
      </c>
      <c r="AV511" s="12" t="s">
        <v>86</v>
      </c>
      <c r="AW511" s="12" t="s">
        <v>32</v>
      </c>
      <c r="AX511" s="12" t="s">
        <v>76</v>
      </c>
      <c r="AY511" s="235" t="s">
        <v>155</v>
      </c>
    </row>
    <row r="512" s="12" customFormat="1">
      <c r="A512" s="12"/>
      <c r="B512" s="224"/>
      <c r="C512" s="225"/>
      <c r="D512" s="226" t="s">
        <v>162</v>
      </c>
      <c r="E512" s="227" t="s">
        <v>1</v>
      </c>
      <c r="F512" s="228" t="s">
        <v>696</v>
      </c>
      <c r="G512" s="225"/>
      <c r="H512" s="229">
        <v>44.079999999999998</v>
      </c>
      <c r="I512" s="230"/>
      <c r="J512" s="225"/>
      <c r="K512" s="225"/>
      <c r="L512" s="231"/>
      <c r="M512" s="232"/>
      <c r="N512" s="233"/>
      <c r="O512" s="233"/>
      <c r="P512" s="233"/>
      <c r="Q512" s="233"/>
      <c r="R512" s="233"/>
      <c r="S512" s="233"/>
      <c r="T512" s="234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235" t="s">
        <v>162</v>
      </c>
      <c r="AU512" s="235" t="s">
        <v>84</v>
      </c>
      <c r="AV512" s="12" t="s">
        <v>86</v>
      </c>
      <c r="AW512" s="12" t="s">
        <v>32</v>
      </c>
      <c r="AX512" s="12" t="s">
        <v>76</v>
      </c>
      <c r="AY512" s="235" t="s">
        <v>155</v>
      </c>
    </row>
    <row r="513" s="12" customFormat="1">
      <c r="A513" s="12"/>
      <c r="B513" s="224"/>
      <c r="C513" s="225"/>
      <c r="D513" s="226" t="s">
        <v>162</v>
      </c>
      <c r="E513" s="227" t="s">
        <v>1</v>
      </c>
      <c r="F513" s="228" t="s">
        <v>697</v>
      </c>
      <c r="G513" s="225"/>
      <c r="H513" s="229">
        <v>5.9199999999999999</v>
      </c>
      <c r="I513" s="230"/>
      <c r="J513" s="225"/>
      <c r="K513" s="225"/>
      <c r="L513" s="231"/>
      <c r="M513" s="232"/>
      <c r="N513" s="233"/>
      <c r="O513" s="233"/>
      <c r="P513" s="233"/>
      <c r="Q513" s="233"/>
      <c r="R513" s="233"/>
      <c r="S513" s="233"/>
      <c r="T513" s="234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T513" s="235" t="s">
        <v>162</v>
      </c>
      <c r="AU513" s="235" t="s">
        <v>84</v>
      </c>
      <c r="AV513" s="12" t="s">
        <v>86</v>
      </c>
      <c r="AW513" s="12" t="s">
        <v>32</v>
      </c>
      <c r="AX513" s="12" t="s">
        <v>76</v>
      </c>
      <c r="AY513" s="235" t="s">
        <v>155</v>
      </c>
    </row>
    <row r="514" s="12" customFormat="1">
      <c r="A514" s="12"/>
      <c r="B514" s="224"/>
      <c r="C514" s="225"/>
      <c r="D514" s="226" t="s">
        <v>162</v>
      </c>
      <c r="E514" s="227" t="s">
        <v>1</v>
      </c>
      <c r="F514" s="228" t="s">
        <v>698</v>
      </c>
      <c r="G514" s="225"/>
      <c r="H514" s="229">
        <v>6.4000000000000004</v>
      </c>
      <c r="I514" s="230"/>
      <c r="J514" s="225"/>
      <c r="K514" s="225"/>
      <c r="L514" s="231"/>
      <c r="M514" s="232"/>
      <c r="N514" s="233"/>
      <c r="O514" s="233"/>
      <c r="P514" s="233"/>
      <c r="Q514" s="233"/>
      <c r="R514" s="233"/>
      <c r="S514" s="233"/>
      <c r="T514" s="234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T514" s="235" t="s">
        <v>162</v>
      </c>
      <c r="AU514" s="235" t="s">
        <v>84</v>
      </c>
      <c r="AV514" s="12" t="s">
        <v>86</v>
      </c>
      <c r="AW514" s="12" t="s">
        <v>32</v>
      </c>
      <c r="AX514" s="12" t="s">
        <v>76</v>
      </c>
      <c r="AY514" s="235" t="s">
        <v>155</v>
      </c>
    </row>
    <row r="515" s="13" customFormat="1">
      <c r="A515" s="13"/>
      <c r="B515" s="236"/>
      <c r="C515" s="237"/>
      <c r="D515" s="226" t="s">
        <v>162</v>
      </c>
      <c r="E515" s="238" t="s">
        <v>1</v>
      </c>
      <c r="F515" s="239" t="s">
        <v>164</v>
      </c>
      <c r="G515" s="237"/>
      <c r="H515" s="240">
        <v>91.099999999999994</v>
      </c>
      <c r="I515" s="241"/>
      <c r="J515" s="237"/>
      <c r="K515" s="237"/>
      <c r="L515" s="242"/>
      <c r="M515" s="243"/>
      <c r="N515" s="244"/>
      <c r="O515" s="244"/>
      <c r="P515" s="244"/>
      <c r="Q515" s="244"/>
      <c r="R515" s="244"/>
      <c r="S515" s="244"/>
      <c r="T515" s="24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6" t="s">
        <v>162</v>
      </c>
      <c r="AU515" s="246" t="s">
        <v>84</v>
      </c>
      <c r="AV515" s="13" t="s">
        <v>160</v>
      </c>
      <c r="AW515" s="13" t="s">
        <v>32</v>
      </c>
      <c r="AX515" s="13" t="s">
        <v>84</v>
      </c>
      <c r="AY515" s="246" t="s">
        <v>155</v>
      </c>
    </row>
    <row r="516" s="2" customFormat="1" ht="16.5" customHeight="1">
      <c r="A516" s="37"/>
      <c r="B516" s="38"/>
      <c r="C516" s="210" t="s">
        <v>699</v>
      </c>
      <c r="D516" s="210" t="s">
        <v>156</v>
      </c>
      <c r="E516" s="211" t="s">
        <v>700</v>
      </c>
      <c r="F516" s="212" t="s">
        <v>701</v>
      </c>
      <c r="G516" s="213" t="s">
        <v>200</v>
      </c>
      <c r="H516" s="214">
        <v>1.512</v>
      </c>
      <c r="I516" s="215"/>
      <c r="J516" s="216">
        <f>ROUND(I516*H516,2)</f>
        <v>0</v>
      </c>
      <c r="K516" s="217"/>
      <c r="L516" s="43"/>
      <c r="M516" s="218" t="s">
        <v>1</v>
      </c>
      <c r="N516" s="219" t="s">
        <v>41</v>
      </c>
      <c r="O516" s="90"/>
      <c r="P516" s="220">
        <f>O516*H516</f>
        <v>0</v>
      </c>
      <c r="Q516" s="220">
        <v>0</v>
      </c>
      <c r="R516" s="220">
        <f>Q516*H516</f>
        <v>0</v>
      </c>
      <c r="S516" s="220">
        <v>0</v>
      </c>
      <c r="T516" s="221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22" t="s">
        <v>191</v>
      </c>
      <c r="AT516" s="222" t="s">
        <v>156</v>
      </c>
      <c r="AU516" s="222" t="s">
        <v>84</v>
      </c>
      <c r="AY516" s="16" t="s">
        <v>155</v>
      </c>
      <c r="BE516" s="223">
        <f>IF(N516="základní",J516,0)</f>
        <v>0</v>
      </c>
      <c r="BF516" s="223">
        <f>IF(N516="snížená",J516,0)</f>
        <v>0</v>
      </c>
      <c r="BG516" s="223">
        <f>IF(N516="zákl. přenesená",J516,0)</f>
        <v>0</v>
      </c>
      <c r="BH516" s="223">
        <f>IF(N516="sníž. přenesená",J516,0)</f>
        <v>0</v>
      </c>
      <c r="BI516" s="223">
        <f>IF(N516="nulová",J516,0)</f>
        <v>0</v>
      </c>
      <c r="BJ516" s="16" t="s">
        <v>84</v>
      </c>
      <c r="BK516" s="223">
        <f>ROUND(I516*H516,2)</f>
        <v>0</v>
      </c>
      <c r="BL516" s="16" t="s">
        <v>191</v>
      </c>
      <c r="BM516" s="222" t="s">
        <v>702</v>
      </c>
    </row>
    <row r="517" s="12" customFormat="1">
      <c r="A517" s="12"/>
      <c r="B517" s="224"/>
      <c r="C517" s="225"/>
      <c r="D517" s="226" t="s">
        <v>162</v>
      </c>
      <c r="E517" s="227" t="s">
        <v>1</v>
      </c>
      <c r="F517" s="228" t="s">
        <v>703</v>
      </c>
      <c r="G517" s="225"/>
      <c r="H517" s="229">
        <v>1.512</v>
      </c>
      <c r="I517" s="230"/>
      <c r="J517" s="225"/>
      <c r="K517" s="225"/>
      <c r="L517" s="231"/>
      <c r="M517" s="232"/>
      <c r="N517" s="233"/>
      <c r="O517" s="233"/>
      <c r="P517" s="233"/>
      <c r="Q517" s="233"/>
      <c r="R517" s="233"/>
      <c r="S517" s="233"/>
      <c r="T517" s="234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T517" s="235" t="s">
        <v>162</v>
      </c>
      <c r="AU517" s="235" t="s">
        <v>84</v>
      </c>
      <c r="AV517" s="12" t="s">
        <v>86</v>
      </c>
      <c r="AW517" s="12" t="s">
        <v>32</v>
      </c>
      <c r="AX517" s="12" t="s">
        <v>76</v>
      </c>
      <c r="AY517" s="235" t="s">
        <v>155</v>
      </c>
    </row>
    <row r="518" s="13" customFormat="1">
      <c r="A518" s="13"/>
      <c r="B518" s="236"/>
      <c r="C518" s="237"/>
      <c r="D518" s="226" t="s">
        <v>162</v>
      </c>
      <c r="E518" s="238" t="s">
        <v>1</v>
      </c>
      <c r="F518" s="239" t="s">
        <v>164</v>
      </c>
      <c r="G518" s="237"/>
      <c r="H518" s="240">
        <v>1.512</v>
      </c>
      <c r="I518" s="241"/>
      <c r="J518" s="237"/>
      <c r="K518" s="237"/>
      <c r="L518" s="242"/>
      <c r="M518" s="243"/>
      <c r="N518" s="244"/>
      <c r="O518" s="244"/>
      <c r="P518" s="244"/>
      <c r="Q518" s="244"/>
      <c r="R518" s="244"/>
      <c r="S518" s="244"/>
      <c r="T518" s="24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6" t="s">
        <v>162</v>
      </c>
      <c r="AU518" s="246" t="s">
        <v>84</v>
      </c>
      <c r="AV518" s="13" t="s">
        <v>160</v>
      </c>
      <c r="AW518" s="13" t="s">
        <v>32</v>
      </c>
      <c r="AX518" s="13" t="s">
        <v>84</v>
      </c>
      <c r="AY518" s="246" t="s">
        <v>155</v>
      </c>
    </row>
    <row r="519" s="2" customFormat="1" ht="16.5" customHeight="1">
      <c r="A519" s="37"/>
      <c r="B519" s="38"/>
      <c r="C519" s="210" t="s">
        <v>704</v>
      </c>
      <c r="D519" s="210" t="s">
        <v>156</v>
      </c>
      <c r="E519" s="211" t="s">
        <v>705</v>
      </c>
      <c r="F519" s="212" t="s">
        <v>706</v>
      </c>
      <c r="G519" s="213" t="s">
        <v>159</v>
      </c>
      <c r="H519" s="214">
        <v>18.359999999999999</v>
      </c>
      <c r="I519" s="215"/>
      <c r="J519" s="216">
        <f>ROUND(I519*H519,2)</f>
        <v>0</v>
      </c>
      <c r="K519" s="217"/>
      <c r="L519" s="43"/>
      <c r="M519" s="218" t="s">
        <v>1</v>
      </c>
      <c r="N519" s="219" t="s">
        <v>41</v>
      </c>
      <c r="O519" s="90"/>
      <c r="P519" s="220">
        <f>O519*H519</f>
        <v>0</v>
      </c>
      <c r="Q519" s="220">
        <v>0</v>
      </c>
      <c r="R519" s="220">
        <f>Q519*H519</f>
        <v>0</v>
      </c>
      <c r="S519" s="220">
        <v>0</v>
      </c>
      <c r="T519" s="221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22" t="s">
        <v>191</v>
      </c>
      <c r="AT519" s="222" t="s">
        <v>156</v>
      </c>
      <c r="AU519" s="222" t="s">
        <v>84</v>
      </c>
      <c r="AY519" s="16" t="s">
        <v>155</v>
      </c>
      <c r="BE519" s="223">
        <f>IF(N519="základní",J519,0)</f>
        <v>0</v>
      </c>
      <c r="BF519" s="223">
        <f>IF(N519="snížená",J519,0)</f>
        <v>0</v>
      </c>
      <c r="BG519" s="223">
        <f>IF(N519="zákl. přenesená",J519,0)</f>
        <v>0</v>
      </c>
      <c r="BH519" s="223">
        <f>IF(N519="sníž. přenesená",J519,0)</f>
        <v>0</v>
      </c>
      <c r="BI519" s="223">
        <f>IF(N519="nulová",J519,0)</f>
        <v>0</v>
      </c>
      <c r="BJ519" s="16" t="s">
        <v>84</v>
      </c>
      <c r="BK519" s="223">
        <f>ROUND(I519*H519,2)</f>
        <v>0</v>
      </c>
      <c r="BL519" s="16" t="s">
        <v>191</v>
      </c>
      <c r="BM519" s="222" t="s">
        <v>707</v>
      </c>
    </row>
    <row r="520" s="12" customFormat="1">
      <c r="A520" s="12"/>
      <c r="B520" s="224"/>
      <c r="C520" s="225"/>
      <c r="D520" s="226" t="s">
        <v>162</v>
      </c>
      <c r="E520" s="227" t="s">
        <v>1</v>
      </c>
      <c r="F520" s="228" t="s">
        <v>708</v>
      </c>
      <c r="G520" s="225"/>
      <c r="H520" s="229">
        <v>18.359999999999999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235" t="s">
        <v>162</v>
      </c>
      <c r="AU520" s="235" t="s">
        <v>84</v>
      </c>
      <c r="AV520" s="12" t="s">
        <v>86</v>
      </c>
      <c r="AW520" s="12" t="s">
        <v>32</v>
      </c>
      <c r="AX520" s="12" t="s">
        <v>76</v>
      </c>
      <c r="AY520" s="235" t="s">
        <v>155</v>
      </c>
    </row>
    <row r="521" s="13" customFormat="1">
      <c r="A521" s="13"/>
      <c r="B521" s="236"/>
      <c r="C521" s="237"/>
      <c r="D521" s="226" t="s">
        <v>162</v>
      </c>
      <c r="E521" s="238" t="s">
        <v>1</v>
      </c>
      <c r="F521" s="239" t="s">
        <v>164</v>
      </c>
      <c r="G521" s="237"/>
      <c r="H521" s="240">
        <v>18.359999999999999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6" t="s">
        <v>162</v>
      </c>
      <c r="AU521" s="246" t="s">
        <v>84</v>
      </c>
      <c r="AV521" s="13" t="s">
        <v>160</v>
      </c>
      <c r="AW521" s="13" t="s">
        <v>32</v>
      </c>
      <c r="AX521" s="13" t="s">
        <v>84</v>
      </c>
      <c r="AY521" s="246" t="s">
        <v>155</v>
      </c>
    </row>
    <row r="522" s="2" customFormat="1" ht="21.75" customHeight="1">
      <c r="A522" s="37"/>
      <c r="B522" s="38"/>
      <c r="C522" s="210" t="s">
        <v>622</v>
      </c>
      <c r="D522" s="210" t="s">
        <v>156</v>
      </c>
      <c r="E522" s="211" t="s">
        <v>709</v>
      </c>
      <c r="F522" s="212" t="s">
        <v>710</v>
      </c>
      <c r="G522" s="213" t="s">
        <v>200</v>
      </c>
      <c r="H522" s="214">
        <v>0.23100000000000001</v>
      </c>
      <c r="I522" s="215"/>
      <c r="J522" s="216">
        <f>ROUND(I522*H522,2)</f>
        <v>0</v>
      </c>
      <c r="K522" s="217"/>
      <c r="L522" s="43"/>
      <c r="M522" s="218" t="s">
        <v>1</v>
      </c>
      <c r="N522" s="219" t="s">
        <v>41</v>
      </c>
      <c r="O522" s="90"/>
      <c r="P522" s="220">
        <f>O522*H522</f>
        <v>0</v>
      </c>
      <c r="Q522" s="220">
        <v>0</v>
      </c>
      <c r="R522" s="220">
        <f>Q522*H522</f>
        <v>0</v>
      </c>
      <c r="S522" s="220">
        <v>0</v>
      </c>
      <c r="T522" s="221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22" t="s">
        <v>191</v>
      </c>
      <c r="AT522" s="222" t="s">
        <v>156</v>
      </c>
      <c r="AU522" s="222" t="s">
        <v>84</v>
      </c>
      <c r="AY522" s="16" t="s">
        <v>155</v>
      </c>
      <c r="BE522" s="223">
        <f>IF(N522="základní",J522,0)</f>
        <v>0</v>
      </c>
      <c r="BF522" s="223">
        <f>IF(N522="snížená",J522,0)</f>
        <v>0</v>
      </c>
      <c r="BG522" s="223">
        <f>IF(N522="zákl. přenesená",J522,0)</f>
        <v>0</v>
      </c>
      <c r="BH522" s="223">
        <f>IF(N522="sníž. přenesená",J522,0)</f>
        <v>0</v>
      </c>
      <c r="BI522" s="223">
        <f>IF(N522="nulová",J522,0)</f>
        <v>0</v>
      </c>
      <c r="BJ522" s="16" t="s">
        <v>84</v>
      </c>
      <c r="BK522" s="223">
        <f>ROUND(I522*H522,2)</f>
        <v>0</v>
      </c>
      <c r="BL522" s="16" t="s">
        <v>191</v>
      </c>
      <c r="BM522" s="222" t="s">
        <v>711</v>
      </c>
    </row>
    <row r="523" s="12" customFormat="1">
      <c r="A523" s="12"/>
      <c r="B523" s="224"/>
      <c r="C523" s="225"/>
      <c r="D523" s="226" t="s">
        <v>162</v>
      </c>
      <c r="E523" s="227" t="s">
        <v>1</v>
      </c>
      <c r="F523" s="228" t="s">
        <v>712</v>
      </c>
      <c r="G523" s="225"/>
      <c r="H523" s="229">
        <v>0.23100000000000001</v>
      </c>
      <c r="I523" s="230"/>
      <c r="J523" s="225"/>
      <c r="K523" s="225"/>
      <c r="L523" s="231"/>
      <c r="M523" s="232"/>
      <c r="N523" s="233"/>
      <c r="O523" s="233"/>
      <c r="P523" s="233"/>
      <c r="Q523" s="233"/>
      <c r="R523" s="233"/>
      <c r="S523" s="233"/>
      <c r="T523" s="234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T523" s="235" t="s">
        <v>162</v>
      </c>
      <c r="AU523" s="235" t="s">
        <v>84</v>
      </c>
      <c r="AV523" s="12" t="s">
        <v>86</v>
      </c>
      <c r="AW523" s="12" t="s">
        <v>32</v>
      </c>
      <c r="AX523" s="12" t="s">
        <v>76</v>
      </c>
      <c r="AY523" s="235" t="s">
        <v>155</v>
      </c>
    </row>
    <row r="524" s="13" customFormat="1">
      <c r="A524" s="13"/>
      <c r="B524" s="236"/>
      <c r="C524" s="237"/>
      <c r="D524" s="226" t="s">
        <v>162</v>
      </c>
      <c r="E524" s="238" t="s">
        <v>1</v>
      </c>
      <c r="F524" s="239" t="s">
        <v>164</v>
      </c>
      <c r="G524" s="237"/>
      <c r="H524" s="240">
        <v>0.23100000000000001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6" t="s">
        <v>162</v>
      </c>
      <c r="AU524" s="246" t="s">
        <v>84</v>
      </c>
      <c r="AV524" s="13" t="s">
        <v>160</v>
      </c>
      <c r="AW524" s="13" t="s">
        <v>32</v>
      </c>
      <c r="AX524" s="13" t="s">
        <v>84</v>
      </c>
      <c r="AY524" s="246" t="s">
        <v>155</v>
      </c>
    </row>
    <row r="525" s="2" customFormat="1" ht="21.75" customHeight="1">
      <c r="A525" s="37"/>
      <c r="B525" s="38"/>
      <c r="C525" s="210" t="s">
        <v>648</v>
      </c>
      <c r="D525" s="210" t="s">
        <v>156</v>
      </c>
      <c r="E525" s="211" t="s">
        <v>713</v>
      </c>
      <c r="F525" s="212" t="s">
        <v>714</v>
      </c>
      <c r="G525" s="213" t="s">
        <v>200</v>
      </c>
      <c r="H525" s="214">
        <v>1.5</v>
      </c>
      <c r="I525" s="215"/>
      <c r="J525" s="216">
        <f>ROUND(I525*H525,2)</f>
        <v>0</v>
      </c>
      <c r="K525" s="217"/>
      <c r="L525" s="43"/>
      <c r="M525" s="218" t="s">
        <v>1</v>
      </c>
      <c r="N525" s="219" t="s">
        <v>41</v>
      </c>
      <c r="O525" s="90"/>
      <c r="P525" s="220">
        <f>O525*H525</f>
        <v>0</v>
      </c>
      <c r="Q525" s="220">
        <v>0</v>
      </c>
      <c r="R525" s="220">
        <f>Q525*H525</f>
        <v>0</v>
      </c>
      <c r="S525" s="220">
        <v>0</v>
      </c>
      <c r="T525" s="221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22" t="s">
        <v>191</v>
      </c>
      <c r="AT525" s="222" t="s">
        <v>156</v>
      </c>
      <c r="AU525" s="222" t="s">
        <v>84</v>
      </c>
      <c r="AY525" s="16" t="s">
        <v>155</v>
      </c>
      <c r="BE525" s="223">
        <f>IF(N525="základní",J525,0)</f>
        <v>0</v>
      </c>
      <c r="BF525" s="223">
        <f>IF(N525="snížená",J525,0)</f>
        <v>0</v>
      </c>
      <c r="BG525" s="223">
        <f>IF(N525="zákl. přenesená",J525,0)</f>
        <v>0</v>
      </c>
      <c r="BH525" s="223">
        <f>IF(N525="sníž. přenesená",J525,0)</f>
        <v>0</v>
      </c>
      <c r="BI525" s="223">
        <f>IF(N525="nulová",J525,0)</f>
        <v>0</v>
      </c>
      <c r="BJ525" s="16" t="s">
        <v>84</v>
      </c>
      <c r="BK525" s="223">
        <f>ROUND(I525*H525,2)</f>
        <v>0</v>
      </c>
      <c r="BL525" s="16" t="s">
        <v>191</v>
      </c>
      <c r="BM525" s="222" t="s">
        <v>715</v>
      </c>
    </row>
    <row r="526" s="12" customFormat="1">
      <c r="A526" s="12"/>
      <c r="B526" s="224"/>
      <c r="C526" s="225"/>
      <c r="D526" s="226" t="s">
        <v>162</v>
      </c>
      <c r="E526" s="227" t="s">
        <v>1</v>
      </c>
      <c r="F526" s="228" t="s">
        <v>716</v>
      </c>
      <c r="G526" s="225"/>
      <c r="H526" s="229">
        <v>1.5</v>
      </c>
      <c r="I526" s="230"/>
      <c r="J526" s="225"/>
      <c r="K526" s="225"/>
      <c r="L526" s="231"/>
      <c r="M526" s="232"/>
      <c r="N526" s="233"/>
      <c r="O526" s="233"/>
      <c r="P526" s="233"/>
      <c r="Q526" s="233"/>
      <c r="R526" s="233"/>
      <c r="S526" s="233"/>
      <c r="T526" s="234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T526" s="235" t="s">
        <v>162</v>
      </c>
      <c r="AU526" s="235" t="s">
        <v>84</v>
      </c>
      <c r="AV526" s="12" t="s">
        <v>86</v>
      </c>
      <c r="AW526" s="12" t="s">
        <v>32</v>
      </c>
      <c r="AX526" s="12" t="s">
        <v>76</v>
      </c>
      <c r="AY526" s="235" t="s">
        <v>155</v>
      </c>
    </row>
    <row r="527" s="13" customFormat="1">
      <c r="A527" s="13"/>
      <c r="B527" s="236"/>
      <c r="C527" s="237"/>
      <c r="D527" s="226" t="s">
        <v>162</v>
      </c>
      <c r="E527" s="238" t="s">
        <v>1</v>
      </c>
      <c r="F527" s="239" t="s">
        <v>164</v>
      </c>
      <c r="G527" s="237"/>
      <c r="H527" s="240">
        <v>1.5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6" t="s">
        <v>162</v>
      </c>
      <c r="AU527" s="246" t="s">
        <v>84</v>
      </c>
      <c r="AV527" s="13" t="s">
        <v>160</v>
      </c>
      <c r="AW527" s="13" t="s">
        <v>32</v>
      </c>
      <c r="AX527" s="13" t="s">
        <v>84</v>
      </c>
      <c r="AY527" s="246" t="s">
        <v>155</v>
      </c>
    </row>
    <row r="528" s="2" customFormat="1" ht="21.75" customHeight="1">
      <c r="A528" s="37"/>
      <c r="B528" s="38"/>
      <c r="C528" s="210" t="s">
        <v>681</v>
      </c>
      <c r="D528" s="210" t="s">
        <v>156</v>
      </c>
      <c r="E528" s="211" t="s">
        <v>717</v>
      </c>
      <c r="F528" s="212" t="s">
        <v>718</v>
      </c>
      <c r="G528" s="213" t="s">
        <v>200</v>
      </c>
      <c r="H528" s="214">
        <v>0.41399999999999998</v>
      </c>
      <c r="I528" s="215"/>
      <c r="J528" s="216">
        <f>ROUND(I528*H528,2)</f>
        <v>0</v>
      </c>
      <c r="K528" s="217"/>
      <c r="L528" s="43"/>
      <c r="M528" s="218" t="s">
        <v>1</v>
      </c>
      <c r="N528" s="219" t="s">
        <v>41</v>
      </c>
      <c r="O528" s="90"/>
      <c r="P528" s="220">
        <f>O528*H528</f>
        <v>0</v>
      </c>
      <c r="Q528" s="220">
        <v>0</v>
      </c>
      <c r="R528" s="220">
        <f>Q528*H528</f>
        <v>0</v>
      </c>
      <c r="S528" s="220">
        <v>0</v>
      </c>
      <c r="T528" s="221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22" t="s">
        <v>191</v>
      </c>
      <c r="AT528" s="222" t="s">
        <v>156</v>
      </c>
      <c r="AU528" s="222" t="s">
        <v>84</v>
      </c>
      <c r="AY528" s="16" t="s">
        <v>155</v>
      </c>
      <c r="BE528" s="223">
        <f>IF(N528="základní",J528,0)</f>
        <v>0</v>
      </c>
      <c r="BF528" s="223">
        <f>IF(N528="snížená",J528,0)</f>
        <v>0</v>
      </c>
      <c r="BG528" s="223">
        <f>IF(N528="zákl. přenesená",J528,0)</f>
        <v>0</v>
      </c>
      <c r="BH528" s="223">
        <f>IF(N528="sníž. přenesená",J528,0)</f>
        <v>0</v>
      </c>
      <c r="BI528" s="223">
        <f>IF(N528="nulová",J528,0)</f>
        <v>0</v>
      </c>
      <c r="BJ528" s="16" t="s">
        <v>84</v>
      </c>
      <c r="BK528" s="223">
        <f>ROUND(I528*H528,2)</f>
        <v>0</v>
      </c>
      <c r="BL528" s="16" t="s">
        <v>191</v>
      </c>
      <c r="BM528" s="222" t="s">
        <v>719</v>
      </c>
    </row>
    <row r="529" s="12" customFormat="1">
      <c r="A529" s="12"/>
      <c r="B529" s="224"/>
      <c r="C529" s="225"/>
      <c r="D529" s="226" t="s">
        <v>162</v>
      </c>
      <c r="E529" s="227" t="s">
        <v>1</v>
      </c>
      <c r="F529" s="228" t="s">
        <v>720</v>
      </c>
      <c r="G529" s="225"/>
      <c r="H529" s="229">
        <v>0.41399999999999998</v>
      </c>
      <c r="I529" s="230"/>
      <c r="J529" s="225"/>
      <c r="K529" s="225"/>
      <c r="L529" s="231"/>
      <c r="M529" s="232"/>
      <c r="N529" s="233"/>
      <c r="O529" s="233"/>
      <c r="P529" s="233"/>
      <c r="Q529" s="233"/>
      <c r="R529" s="233"/>
      <c r="S529" s="233"/>
      <c r="T529" s="234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T529" s="235" t="s">
        <v>162</v>
      </c>
      <c r="AU529" s="235" t="s">
        <v>84</v>
      </c>
      <c r="AV529" s="12" t="s">
        <v>86</v>
      </c>
      <c r="AW529" s="12" t="s">
        <v>32</v>
      </c>
      <c r="AX529" s="12" t="s">
        <v>76</v>
      </c>
      <c r="AY529" s="235" t="s">
        <v>155</v>
      </c>
    </row>
    <row r="530" s="13" customFormat="1">
      <c r="A530" s="13"/>
      <c r="B530" s="236"/>
      <c r="C530" s="237"/>
      <c r="D530" s="226" t="s">
        <v>162</v>
      </c>
      <c r="E530" s="238" t="s">
        <v>1</v>
      </c>
      <c r="F530" s="239" t="s">
        <v>164</v>
      </c>
      <c r="G530" s="237"/>
      <c r="H530" s="240">
        <v>0.41399999999999998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6" t="s">
        <v>162</v>
      </c>
      <c r="AU530" s="246" t="s">
        <v>84</v>
      </c>
      <c r="AV530" s="13" t="s">
        <v>160</v>
      </c>
      <c r="AW530" s="13" t="s">
        <v>32</v>
      </c>
      <c r="AX530" s="13" t="s">
        <v>84</v>
      </c>
      <c r="AY530" s="246" t="s">
        <v>155</v>
      </c>
    </row>
    <row r="531" s="2" customFormat="1" ht="16.5" customHeight="1">
      <c r="A531" s="37"/>
      <c r="B531" s="38"/>
      <c r="C531" s="210" t="s">
        <v>721</v>
      </c>
      <c r="D531" s="210" t="s">
        <v>156</v>
      </c>
      <c r="E531" s="211" t="s">
        <v>722</v>
      </c>
      <c r="F531" s="212" t="s">
        <v>723</v>
      </c>
      <c r="G531" s="213" t="s">
        <v>175</v>
      </c>
      <c r="H531" s="214">
        <v>88.129999999999995</v>
      </c>
      <c r="I531" s="215"/>
      <c r="J531" s="216">
        <f>ROUND(I531*H531,2)</f>
        <v>0</v>
      </c>
      <c r="K531" s="217"/>
      <c r="L531" s="43"/>
      <c r="M531" s="218" t="s">
        <v>1</v>
      </c>
      <c r="N531" s="219" t="s">
        <v>41</v>
      </c>
      <c r="O531" s="90"/>
      <c r="P531" s="220">
        <f>O531*H531</f>
        <v>0</v>
      </c>
      <c r="Q531" s="220">
        <v>0</v>
      </c>
      <c r="R531" s="220">
        <f>Q531*H531</f>
        <v>0</v>
      </c>
      <c r="S531" s="220">
        <v>0</v>
      </c>
      <c r="T531" s="221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22" t="s">
        <v>191</v>
      </c>
      <c r="AT531" s="222" t="s">
        <v>156</v>
      </c>
      <c r="AU531" s="222" t="s">
        <v>84</v>
      </c>
      <c r="AY531" s="16" t="s">
        <v>155</v>
      </c>
      <c r="BE531" s="223">
        <f>IF(N531="základní",J531,0)</f>
        <v>0</v>
      </c>
      <c r="BF531" s="223">
        <f>IF(N531="snížená",J531,0)</f>
        <v>0</v>
      </c>
      <c r="BG531" s="223">
        <f>IF(N531="zákl. přenesená",J531,0)</f>
        <v>0</v>
      </c>
      <c r="BH531" s="223">
        <f>IF(N531="sníž. přenesená",J531,0)</f>
        <v>0</v>
      </c>
      <c r="BI531" s="223">
        <f>IF(N531="nulová",J531,0)</f>
        <v>0</v>
      </c>
      <c r="BJ531" s="16" t="s">
        <v>84</v>
      </c>
      <c r="BK531" s="223">
        <f>ROUND(I531*H531,2)</f>
        <v>0</v>
      </c>
      <c r="BL531" s="16" t="s">
        <v>191</v>
      </c>
      <c r="BM531" s="222" t="s">
        <v>724</v>
      </c>
    </row>
    <row r="532" s="12" customFormat="1">
      <c r="A532" s="12"/>
      <c r="B532" s="224"/>
      <c r="C532" s="225"/>
      <c r="D532" s="226" t="s">
        <v>162</v>
      </c>
      <c r="E532" s="227" t="s">
        <v>1</v>
      </c>
      <c r="F532" s="228" t="s">
        <v>725</v>
      </c>
      <c r="G532" s="225"/>
      <c r="H532" s="229">
        <v>6.3399999999999999</v>
      </c>
      <c r="I532" s="230"/>
      <c r="J532" s="225"/>
      <c r="K532" s="225"/>
      <c r="L532" s="231"/>
      <c r="M532" s="232"/>
      <c r="N532" s="233"/>
      <c r="O532" s="233"/>
      <c r="P532" s="233"/>
      <c r="Q532" s="233"/>
      <c r="R532" s="233"/>
      <c r="S532" s="233"/>
      <c r="T532" s="234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235" t="s">
        <v>162</v>
      </c>
      <c r="AU532" s="235" t="s">
        <v>84</v>
      </c>
      <c r="AV532" s="12" t="s">
        <v>86</v>
      </c>
      <c r="AW532" s="12" t="s">
        <v>32</v>
      </c>
      <c r="AX532" s="12" t="s">
        <v>76</v>
      </c>
      <c r="AY532" s="235" t="s">
        <v>155</v>
      </c>
    </row>
    <row r="533" s="12" customFormat="1">
      <c r="A533" s="12"/>
      <c r="B533" s="224"/>
      <c r="C533" s="225"/>
      <c r="D533" s="226" t="s">
        <v>162</v>
      </c>
      <c r="E533" s="227" t="s">
        <v>1</v>
      </c>
      <c r="F533" s="228" t="s">
        <v>726</v>
      </c>
      <c r="G533" s="225"/>
      <c r="H533" s="229">
        <v>12.4</v>
      </c>
      <c r="I533" s="230"/>
      <c r="J533" s="225"/>
      <c r="K533" s="225"/>
      <c r="L533" s="231"/>
      <c r="M533" s="232"/>
      <c r="N533" s="233"/>
      <c r="O533" s="233"/>
      <c r="P533" s="233"/>
      <c r="Q533" s="233"/>
      <c r="R533" s="233"/>
      <c r="S533" s="233"/>
      <c r="T533" s="234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T533" s="235" t="s">
        <v>162</v>
      </c>
      <c r="AU533" s="235" t="s">
        <v>84</v>
      </c>
      <c r="AV533" s="12" t="s">
        <v>86</v>
      </c>
      <c r="AW533" s="12" t="s">
        <v>32</v>
      </c>
      <c r="AX533" s="12" t="s">
        <v>76</v>
      </c>
      <c r="AY533" s="235" t="s">
        <v>155</v>
      </c>
    </row>
    <row r="534" s="12" customFormat="1">
      <c r="A534" s="12"/>
      <c r="B534" s="224"/>
      <c r="C534" s="225"/>
      <c r="D534" s="226" t="s">
        <v>162</v>
      </c>
      <c r="E534" s="227" t="s">
        <v>1</v>
      </c>
      <c r="F534" s="228" t="s">
        <v>727</v>
      </c>
      <c r="G534" s="225"/>
      <c r="H534" s="229">
        <v>13.5</v>
      </c>
      <c r="I534" s="230"/>
      <c r="J534" s="225"/>
      <c r="K534" s="225"/>
      <c r="L534" s="231"/>
      <c r="M534" s="232"/>
      <c r="N534" s="233"/>
      <c r="O534" s="233"/>
      <c r="P534" s="233"/>
      <c r="Q534" s="233"/>
      <c r="R534" s="233"/>
      <c r="S534" s="233"/>
      <c r="T534" s="234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T534" s="235" t="s">
        <v>162</v>
      </c>
      <c r="AU534" s="235" t="s">
        <v>84</v>
      </c>
      <c r="AV534" s="12" t="s">
        <v>86</v>
      </c>
      <c r="AW534" s="12" t="s">
        <v>32</v>
      </c>
      <c r="AX534" s="12" t="s">
        <v>76</v>
      </c>
      <c r="AY534" s="235" t="s">
        <v>155</v>
      </c>
    </row>
    <row r="535" s="12" customFormat="1">
      <c r="A535" s="12"/>
      <c r="B535" s="224"/>
      <c r="C535" s="225"/>
      <c r="D535" s="226" t="s">
        <v>162</v>
      </c>
      <c r="E535" s="227" t="s">
        <v>1</v>
      </c>
      <c r="F535" s="228" t="s">
        <v>728</v>
      </c>
      <c r="G535" s="225"/>
      <c r="H535" s="229">
        <v>8.5500000000000007</v>
      </c>
      <c r="I535" s="230"/>
      <c r="J535" s="225"/>
      <c r="K535" s="225"/>
      <c r="L535" s="231"/>
      <c r="M535" s="232"/>
      <c r="N535" s="233"/>
      <c r="O535" s="233"/>
      <c r="P535" s="233"/>
      <c r="Q535" s="233"/>
      <c r="R535" s="233"/>
      <c r="S535" s="233"/>
      <c r="T535" s="234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T535" s="235" t="s">
        <v>162</v>
      </c>
      <c r="AU535" s="235" t="s">
        <v>84</v>
      </c>
      <c r="AV535" s="12" t="s">
        <v>86</v>
      </c>
      <c r="AW535" s="12" t="s">
        <v>32</v>
      </c>
      <c r="AX535" s="12" t="s">
        <v>76</v>
      </c>
      <c r="AY535" s="235" t="s">
        <v>155</v>
      </c>
    </row>
    <row r="536" s="12" customFormat="1">
      <c r="A536" s="12"/>
      <c r="B536" s="224"/>
      <c r="C536" s="225"/>
      <c r="D536" s="226" t="s">
        <v>162</v>
      </c>
      <c r="E536" s="227" t="s">
        <v>1</v>
      </c>
      <c r="F536" s="228" t="s">
        <v>729</v>
      </c>
      <c r="G536" s="225"/>
      <c r="H536" s="229">
        <v>5.5</v>
      </c>
      <c r="I536" s="230"/>
      <c r="J536" s="225"/>
      <c r="K536" s="225"/>
      <c r="L536" s="231"/>
      <c r="M536" s="232"/>
      <c r="N536" s="233"/>
      <c r="O536" s="233"/>
      <c r="P536" s="233"/>
      <c r="Q536" s="233"/>
      <c r="R536" s="233"/>
      <c r="S536" s="233"/>
      <c r="T536" s="234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T536" s="235" t="s">
        <v>162</v>
      </c>
      <c r="AU536" s="235" t="s">
        <v>84</v>
      </c>
      <c r="AV536" s="12" t="s">
        <v>86</v>
      </c>
      <c r="AW536" s="12" t="s">
        <v>32</v>
      </c>
      <c r="AX536" s="12" t="s">
        <v>76</v>
      </c>
      <c r="AY536" s="235" t="s">
        <v>155</v>
      </c>
    </row>
    <row r="537" s="12" customFormat="1">
      <c r="A537" s="12"/>
      <c r="B537" s="224"/>
      <c r="C537" s="225"/>
      <c r="D537" s="226" t="s">
        <v>162</v>
      </c>
      <c r="E537" s="227" t="s">
        <v>1</v>
      </c>
      <c r="F537" s="228" t="s">
        <v>730</v>
      </c>
      <c r="G537" s="225"/>
      <c r="H537" s="229">
        <v>31.239999999999998</v>
      </c>
      <c r="I537" s="230"/>
      <c r="J537" s="225"/>
      <c r="K537" s="225"/>
      <c r="L537" s="231"/>
      <c r="M537" s="232"/>
      <c r="N537" s="233"/>
      <c r="O537" s="233"/>
      <c r="P537" s="233"/>
      <c r="Q537" s="233"/>
      <c r="R537" s="233"/>
      <c r="S537" s="233"/>
      <c r="T537" s="234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35" t="s">
        <v>162</v>
      </c>
      <c r="AU537" s="235" t="s">
        <v>84</v>
      </c>
      <c r="AV537" s="12" t="s">
        <v>86</v>
      </c>
      <c r="AW537" s="12" t="s">
        <v>32</v>
      </c>
      <c r="AX537" s="12" t="s">
        <v>76</v>
      </c>
      <c r="AY537" s="235" t="s">
        <v>155</v>
      </c>
    </row>
    <row r="538" s="12" customFormat="1">
      <c r="A538" s="12"/>
      <c r="B538" s="224"/>
      <c r="C538" s="225"/>
      <c r="D538" s="226" t="s">
        <v>162</v>
      </c>
      <c r="E538" s="227" t="s">
        <v>1</v>
      </c>
      <c r="F538" s="228" t="s">
        <v>731</v>
      </c>
      <c r="G538" s="225"/>
      <c r="H538" s="229">
        <v>8.8000000000000007</v>
      </c>
      <c r="I538" s="230"/>
      <c r="J538" s="225"/>
      <c r="K538" s="225"/>
      <c r="L538" s="231"/>
      <c r="M538" s="232"/>
      <c r="N538" s="233"/>
      <c r="O538" s="233"/>
      <c r="P538" s="233"/>
      <c r="Q538" s="233"/>
      <c r="R538" s="233"/>
      <c r="S538" s="233"/>
      <c r="T538" s="234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T538" s="235" t="s">
        <v>162</v>
      </c>
      <c r="AU538" s="235" t="s">
        <v>84</v>
      </c>
      <c r="AV538" s="12" t="s">
        <v>86</v>
      </c>
      <c r="AW538" s="12" t="s">
        <v>32</v>
      </c>
      <c r="AX538" s="12" t="s">
        <v>76</v>
      </c>
      <c r="AY538" s="235" t="s">
        <v>155</v>
      </c>
    </row>
    <row r="539" s="12" customFormat="1">
      <c r="A539" s="12"/>
      <c r="B539" s="224"/>
      <c r="C539" s="225"/>
      <c r="D539" s="226" t="s">
        <v>162</v>
      </c>
      <c r="E539" s="227" t="s">
        <v>1</v>
      </c>
      <c r="F539" s="228" t="s">
        <v>732</v>
      </c>
      <c r="G539" s="225"/>
      <c r="H539" s="229">
        <v>1.8</v>
      </c>
      <c r="I539" s="230"/>
      <c r="J539" s="225"/>
      <c r="K539" s="225"/>
      <c r="L539" s="231"/>
      <c r="M539" s="232"/>
      <c r="N539" s="233"/>
      <c r="O539" s="233"/>
      <c r="P539" s="233"/>
      <c r="Q539" s="233"/>
      <c r="R539" s="233"/>
      <c r="S539" s="233"/>
      <c r="T539" s="234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T539" s="235" t="s">
        <v>162</v>
      </c>
      <c r="AU539" s="235" t="s">
        <v>84</v>
      </c>
      <c r="AV539" s="12" t="s">
        <v>86</v>
      </c>
      <c r="AW539" s="12" t="s">
        <v>32</v>
      </c>
      <c r="AX539" s="12" t="s">
        <v>76</v>
      </c>
      <c r="AY539" s="235" t="s">
        <v>155</v>
      </c>
    </row>
    <row r="540" s="13" customFormat="1">
      <c r="A540" s="13"/>
      <c r="B540" s="236"/>
      <c r="C540" s="237"/>
      <c r="D540" s="226" t="s">
        <v>162</v>
      </c>
      <c r="E540" s="238" t="s">
        <v>1</v>
      </c>
      <c r="F540" s="239" t="s">
        <v>164</v>
      </c>
      <c r="G540" s="237"/>
      <c r="H540" s="240">
        <v>88.129999999999995</v>
      </c>
      <c r="I540" s="241"/>
      <c r="J540" s="237"/>
      <c r="K540" s="237"/>
      <c r="L540" s="242"/>
      <c r="M540" s="243"/>
      <c r="N540" s="244"/>
      <c r="O540" s="244"/>
      <c r="P540" s="244"/>
      <c r="Q540" s="244"/>
      <c r="R540" s="244"/>
      <c r="S540" s="244"/>
      <c r="T540" s="24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6" t="s">
        <v>162</v>
      </c>
      <c r="AU540" s="246" t="s">
        <v>84</v>
      </c>
      <c r="AV540" s="13" t="s">
        <v>160</v>
      </c>
      <c r="AW540" s="13" t="s">
        <v>32</v>
      </c>
      <c r="AX540" s="13" t="s">
        <v>84</v>
      </c>
      <c r="AY540" s="246" t="s">
        <v>155</v>
      </c>
    </row>
    <row r="541" s="2" customFormat="1" ht="21.75" customHeight="1">
      <c r="A541" s="37"/>
      <c r="B541" s="38"/>
      <c r="C541" s="210" t="s">
        <v>733</v>
      </c>
      <c r="D541" s="210" t="s">
        <v>156</v>
      </c>
      <c r="E541" s="211" t="s">
        <v>734</v>
      </c>
      <c r="F541" s="212" t="s">
        <v>735</v>
      </c>
      <c r="G541" s="213" t="s">
        <v>159</v>
      </c>
      <c r="H541" s="214">
        <v>248.66</v>
      </c>
      <c r="I541" s="215"/>
      <c r="J541" s="216">
        <f>ROUND(I541*H541,2)</f>
        <v>0</v>
      </c>
      <c r="K541" s="217"/>
      <c r="L541" s="43"/>
      <c r="M541" s="218" t="s">
        <v>1</v>
      </c>
      <c r="N541" s="219" t="s">
        <v>41</v>
      </c>
      <c r="O541" s="90"/>
      <c r="P541" s="220">
        <f>O541*H541</f>
        <v>0</v>
      </c>
      <c r="Q541" s="220">
        <v>0</v>
      </c>
      <c r="R541" s="220">
        <f>Q541*H541</f>
        <v>0</v>
      </c>
      <c r="S541" s="220">
        <v>0</v>
      </c>
      <c r="T541" s="221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22" t="s">
        <v>191</v>
      </c>
      <c r="AT541" s="222" t="s">
        <v>156</v>
      </c>
      <c r="AU541" s="222" t="s">
        <v>84</v>
      </c>
      <c r="AY541" s="16" t="s">
        <v>155</v>
      </c>
      <c r="BE541" s="223">
        <f>IF(N541="základní",J541,0)</f>
        <v>0</v>
      </c>
      <c r="BF541" s="223">
        <f>IF(N541="snížená",J541,0)</f>
        <v>0</v>
      </c>
      <c r="BG541" s="223">
        <f>IF(N541="zákl. přenesená",J541,0)</f>
        <v>0</v>
      </c>
      <c r="BH541" s="223">
        <f>IF(N541="sníž. přenesená",J541,0)</f>
        <v>0</v>
      </c>
      <c r="BI541" s="223">
        <f>IF(N541="nulová",J541,0)</f>
        <v>0</v>
      </c>
      <c r="BJ541" s="16" t="s">
        <v>84</v>
      </c>
      <c r="BK541" s="223">
        <f>ROUND(I541*H541,2)</f>
        <v>0</v>
      </c>
      <c r="BL541" s="16" t="s">
        <v>191</v>
      </c>
      <c r="BM541" s="222" t="s">
        <v>736</v>
      </c>
    </row>
    <row r="542" s="12" customFormat="1">
      <c r="A542" s="12"/>
      <c r="B542" s="224"/>
      <c r="C542" s="225"/>
      <c r="D542" s="226" t="s">
        <v>162</v>
      </c>
      <c r="E542" s="227" t="s">
        <v>1</v>
      </c>
      <c r="F542" s="228" t="s">
        <v>737</v>
      </c>
      <c r="G542" s="225"/>
      <c r="H542" s="229">
        <v>179.81</v>
      </c>
      <c r="I542" s="230"/>
      <c r="J542" s="225"/>
      <c r="K542" s="225"/>
      <c r="L542" s="231"/>
      <c r="M542" s="232"/>
      <c r="N542" s="233"/>
      <c r="O542" s="233"/>
      <c r="P542" s="233"/>
      <c r="Q542" s="233"/>
      <c r="R542" s="233"/>
      <c r="S542" s="233"/>
      <c r="T542" s="234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T542" s="235" t="s">
        <v>162</v>
      </c>
      <c r="AU542" s="235" t="s">
        <v>84</v>
      </c>
      <c r="AV542" s="12" t="s">
        <v>86</v>
      </c>
      <c r="AW542" s="12" t="s">
        <v>32</v>
      </c>
      <c r="AX542" s="12" t="s">
        <v>76</v>
      </c>
      <c r="AY542" s="235" t="s">
        <v>155</v>
      </c>
    </row>
    <row r="543" s="12" customFormat="1">
      <c r="A543" s="12"/>
      <c r="B543" s="224"/>
      <c r="C543" s="225"/>
      <c r="D543" s="226" t="s">
        <v>162</v>
      </c>
      <c r="E543" s="227" t="s">
        <v>1</v>
      </c>
      <c r="F543" s="228" t="s">
        <v>738</v>
      </c>
      <c r="G543" s="225"/>
      <c r="H543" s="229">
        <v>68.849999999999994</v>
      </c>
      <c r="I543" s="230"/>
      <c r="J543" s="225"/>
      <c r="K543" s="225"/>
      <c r="L543" s="231"/>
      <c r="M543" s="232"/>
      <c r="N543" s="233"/>
      <c r="O543" s="233"/>
      <c r="P543" s="233"/>
      <c r="Q543" s="233"/>
      <c r="R543" s="233"/>
      <c r="S543" s="233"/>
      <c r="T543" s="234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T543" s="235" t="s">
        <v>162</v>
      </c>
      <c r="AU543" s="235" t="s">
        <v>84</v>
      </c>
      <c r="AV543" s="12" t="s">
        <v>86</v>
      </c>
      <c r="AW543" s="12" t="s">
        <v>32</v>
      </c>
      <c r="AX543" s="12" t="s">
        <v>76</v>
      </c>
      <c r="AY543" s="235" t="s">
        <v>155</v>
      </c>
    </row>
    <row r="544" s="13" customFormat="1">
      <c r="A544" s="13"/>
      <c r="B544" s="236"/>
      <c r="C544" s="237"/>
      <c r="D544" s="226" t="s">
        <v>162</v>
      </c>
      <c r="E544" s="238" t="s">
        <v>1</v>
      </c>
      <c r="F544" s="239" t="s">
        <v>164</v>
      </c>
      <c r="G544" s="237"/>
      <c r="H544" s="240">
        <v>248.66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6" t="s">
        <v>162</v>
      </c>
      <c r="AU544" s="246" t="s">
        <v>84</v>
      </c>
      <c r="AV544" s="13" t="s">
        <v>160</v>
      </c>
      <c r="AW544" s="13" t="s">
        <v>32</v>
      </c>
      <c r="AX544" s="13" t="s">
        <v>84</v>
      </c>
      <c r="AY544" s="246" t="s">
        <v>155</v>
      </c>
    </row>
    <row r="545" s="2" customFormat="1" ht="21.75" customHeight="1">
      <c r="A545" s="37"/>
      <c r="B545" s="38"/>
      <c r="C545" s="210" t="s">
        <v>739</v>
      </c>
      <c r="D545" s="210" t="s">
        <v>156</v>
      </c>
      <c r="E545" s="211" t="s">
        <v>740</v>
      </c>
      <c r="F545" s="212" t="s">
        <v>741</v>
      </c>
      <c r="G545" s="213" t="s">
        <v>159</v>
      </c>
      <c r="H545" s="214">
        <v>15.050000000000001</v>
      </c>
      <c r="I545" s="215"/>
      <c r="J545" s="216">
        <f>ROUND(I545*H545,2)</f>
        <v>0</v>
      </c>
      <c r="K545" s="217"/>
      <c r="L545" s="43"/>
      <c r="M545" s="218" t="s">
        <v>1</v>
      </c>
      <c r="N545" s="219" t="s">
        <v>41</v>
      </c>
      <c r="O545" s="90"/>
      <c r="P545" s="220">
        <f>O545*H545</f>
        <v>0</v>
      </c>
      <c r="Q545" s="220">
        <v>0</v>
      </c>
      <c r="R545" s="220">
        <f>Q545*H545</f>
        <v>0</v>
      </c>
      <c r="S545" s="220">
        <v>0</v>
      </c>
      <c r="T545" s="221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22" t="s">
        <v>191</v>
      </c>
      <c r="AT545" s="222" t="s">
        <v>156</v>
      </c>
      <c r="AU545" s="222" t="s">
        <v>84</v>
      </c>
      <c r="AY545" s="16" t="s">
        <v>155</v>
      </c>
      <c r="BE545" s="223">
        <f>IF(N545="základní",J545,0)</f>
        <v>0</v>
      </c>
      <c r="BF545" s="223">
        <f>IF(N545="snížená",J545,0)</f>
        <v>0</v>
      </c>
      <c r="BG545" s="223">
        <f>IF(N545="zákl. přenesená",J545,0)</f>
        <v>0</v>
      </c>
      <c r="BH545" s="223">
        <f>IF(N545="sníž. přenesená",J545,0)</f>
        <v>0</v>
      </c>
      <c r="BI545" s="223">
        <f>IF(N545="nulová",J545,0)</f>
        <v>0</v>
      </c>
      <c r="BJ545" s="16" t="s">
        <v>84</v>
      </c>
      <c r="BK545" s="223">
        <f>ROUND(I545*H545,2)</f>
        <v>0</v>
      </c>
      <c r="BL545" s="16" t="s">
        <v>191</v>
      </c>
      <c r="BM545" s="222" t="s">
        <v>742</v>
      </c>
    </row>
    <row r="546" s="12" customFormat="1">
      <c r="A546" s="12"/>
      <c r="B546" s="224"/>
      <c r="C546" s="225"/>
      <c r="D546" s="226" t="s">
        <v>162</v>
      </c>
      <c r="E546" s="227" t="s">
        <v>1</v>
      </c>
      <c r="F546" s="228" t="s">
        <v>743</v>
      </c>
      <c r="G546" s="225"/>
      <c r="H546" s="229">
        <v>12.800000000000001</v>
      </c>
      <c r="I546" s="230"/>
      <c r="J546" s="225"/>
      <c r="K546" s="225"/>
      <c r="L546" s="231"/>
      <c r="M546" s="232"/>
      <c r="N546" s="233"/>
      <c r="O546" s="233"/>
      <c r="P546" s="233"/>
      <c r="Q546" s="233"/>
      <c r="R546" s="233"/>
      <c r="S546" s="233"/>
      <c r="T546" s="234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T546" s="235" t="s">
        <v>162</v>
      </c>
      <c r="AU546" s="235" t="s">
        <v>84</v>
      </c>
      <c r="AV546" s="12" t="s">
        <v>86</v>
      </c>
      <c r="AW546" s="12" t="s">
        <v>32</v>
      </c>
      <c r="AX546" s="12" t="s">
        <v>76</v>
      </c>
      <c r="AY546" s="235" t="s">
        <v>155</v>
      </c>
    </row>
    <row r="547" s="12" customFormat="1">
      <c r="A547" s="12"/>
      <c r="B547" s="224"/>
      <c r="C547" s="225"/>
      <c r="D547" s="226" t="s">
        <v>162</v>
      </c>
      <c r="E547" s="227" t="s">
        <v>1</v>
      </c>
      <c r="F547" s="228" t="s">
        <v>567</v>
      </c>
      <c r="G547" s="225"/>
      <c r="H547" s="229">
        <v>2.25</v>
      </c>
      <c r="I547" s="230"/>
      <c r="J547" s="225"/>
      <c r="K547" s="225"/>
      <c r="L547" s="231"/>
      <c r="M547" s="232"/>
      <c r="N547" s="233"/>
      <c r="O547" s="233"/>
      <c r="P547" s="233"/>
      <c r="Q547" s="233"/>
      <c r="R547" s="233"/>
      <c r="S547" s="233"/>
      <c r="T547" s="234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35" t="s">
        <v>162</v>
      </c>
      <c r="AU547" s="235" t="s">
        <v>84</v>
      </c>
      <c r="AV547" s="12" t="s">
        <v>86</v>
      </c>
      <c r="AW547" s="12" t="s">
        <v>32</v>
      </c>
      <c r="AX547" s="12" t="s">
        <v>76</v>
      </c>
      <c r="AY547" s="235" t="s">
        <v>155</v>
      </c>
    </row>
    <row r="548" s="13" customFormat="1">
      <c r="A548" s="13"/>
      <c r="B548" s="236"/>
      <c r="C548" s="237"/>
      <c r="D548" s="226" t="s">
        <v>162</v>
      </c>
      <c r="E548" s="238" t="s">
        <v>1</v>
      </c>
      <c r="F548" s="239" t="s">
        <v>164</v>
      </c>
      <c r="G548" s="237"/>
      <c r="H548" s="240">
        <v>15.050000000000001</v>
      </c>
      <c r="I548" s="241"/>
      <c r="J548" s="237"/>
      <c r="K548" s="237"/>
      <c r="L548" s="242"/>
      <c r="M548" s="243"/>
      <c r="N548" s="244"/>
      <c r="O548" s="244"/>
      <c r="P548" s="244"/>
      <c r="Q548" s="244"/>
      <c r="R548" s="244"/>
      <c r="S548" s="244"/>
      <c r="T548" s="24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6" t="s">
        <v>162</v>
      </c>
      <c r="AU548" s="246" t="s">
        <v>84</v>
      </c>
      <c r="AV548" s="13" t="s">
        <v>160</v>
      </c>
      <c r="AW548" s="13" t="s">
        <v>32</v>
      </c>
      <c r="AX548" s="13" t="s">
        <v>84</v>
      </c>
      <c r="AY548" s="246" t="s">
        <v>155</v>
      </c>
    </row>
    <row r="549" s="2" customFormat="1" ht="21.75" customHeight="1">
      <c r="A549" s="37"/>
      <c r="B549" s="38"/>
      <c r="C549" s="210" t="s">
        <v>744</v>
      </c>
      <c r="D549" s="210" t="s">
        <v>156</v>
      </c>
      <c r="E549" s="211" t="s">
        <v>745</v>
      </c>
      <c r="F549" s="212" t="s">
        <v>746</v>
      </c>
      <c r="G549" s="213" t="s">
        <v>189</v>
      </c>
      <c r="H549" s="214">
        <v>20</v>
      </c>
      <c r="I549" s="215"/>
      <c r="J549" s="216">
        <f>ROUND(I549*H549,2)</f>
        <v>0</v>
      </c>
      <c r="K549" s="217"/>
      <c r="L549" s="43"/>
      <c r="M549" s="218" t="s">
        <v>1</v>
      </c>
      <c r="N549" s="219" t="s">
        <v>41</v>
      </c>
      <c r="O549" s="90"/>
      <c r="P549" s="220">
        <f>O549*H549</f>
        <v>0</v>
      </c>
      <c r="Q549" s="220">
        <v>0</v>
      </c>
      <c r="R549" s="220">
        <f>Q549*H549</f>
        <v>0</v>
      </c>
      <c r="S549" s="220">
        <v>0</v>
      </c>
      <c r="T549" s="221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22" t="s">
        <v>191</v>
      </c>
      <c r="AT549" s="222" t="s">
        <v>156</v>
      </c>
      <c r="AU549" s="222" t="s">
        <v>84</v>
      </c>
      <c r="AY549" s="16" t="s">
        <v>155</v>
      </c>
      <c r="BE549" s="223">
        <f>IF(N549="základní",J549,0)</f>
        <v>0</v>
      </c>
      <c r="BF549" s="223">
        <f>IF(N549="snížená",J549,0)</f>
        <v>0</v>
      </c>
      <c r="BG549" s="223">
        <f>IF(N549="zákl. přenesená",J549,0)</f>
        <v>0</v>
      </c>
      <c r="BH549" s="223">
        <f>IF(N549="sníž. přenesená",J549,0)</f>
        <v>0</v>
      </c>
      <c r="BI549" s="223">
        <f>IF(N549="nulová",J549,0)</f>
        <v>0</v>
      </c>
      <c r="BJ549" s="16" t="s">
        <v>84</v>
      </c>
      <c r="BK549" s="223">
        <f>ROUND(I549*H549,2)</f>
        <v>0</v>
      </c>
      <c r="BL549" s="16" t="s">
        <v>191</v>
      </c>
      <c r="BM549" s="222" t="s">
        <v>747</v>
      </c>
    </row>
    <row r="550" s="12" customFormat="1">
      <c r="A550" s="12"/>
      <c r="B550" s="224"/>
      <c r="C550" s="225"/>
      <c r="D550" s="226" t="s">
        <v>162</v>
      </c>
      <c r="E550" s="227" t="s">
        <v>1</v>
      </c>
      <c r="F550" s="228" t="s">
        <v>210</v>
      </c>
      <c r="G550" s="225"/>
      <c r="H550" s="229">
        <v>10</v>
      </c>
      <c r="I550" s="230"/>
      <c r="J550" s="225"/>
      <c r="K550" s="225"/>
      <c r="L550" s="231"/>
      <c r="M550" s="232"/>
      <c r="N550" s="233"/>
      <c r="O550" s="233"/>
      <c r="P550" s="233"/>
      <c r="Q550" s="233"/>
      <c r="R550" s="233"/>
      <c r="S550" s="233"/>
      <c r="T550" s="234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T550" s="235" t="s">
        <v>162</v>
      </c>
      <c r="AU550" s="235" t="s">
        <v>84</v>
      </c>
      <c r="AV550" s="12" t="s">
        <v>86</v>
      </c>
      <c r="AW550" s="12" t="s">
        <v>32</v>
      </c>
      <c r="AX550" s="12" t="s">
        <v>76</v>
      </c>
      <c r="AY550" s="235" t="s">
        <v>155</v>
      </c>
    </row>
    <row r="551" s="12" customFormat="1">
      <c r="A551" s="12"/>
      <c r="B551" s="224"/>
      <c r="C551" s="225"/>
      <c r="D551" s="226" t="s">
        <v>162</v>
      </c>
      <c r="E551" s="227" t="s">
        <v>1</v>
      </c>
      <c r="F551" s="228" t="s">
        <v>210</v>
      </c>
      <c r="G551" s="225"/>
      <c r="H551" s="229">
        <v>10</v>
      </c>
      <c r="I551" s="230"/>
      <c r="J551" s="225"/>
      <c r="K551" s="225"/>
      <c r="L551" s="231"/>
      <c r="M551" s="232"/>
      <c r="N551" s="233"/>
      <c r="O551" s="233"/>
      <c r="P551" s="233"/>
      <c r="Q551" s="233"/>
      <c r="R551" s="233"/>
      <c r="S551" s="233"/>
      <c r="T551" s="234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T551" s="235" t="s">
        <v>162</v>
      </c>
      <c r="AU551" s="235" t="s">
        <v>84</v>
      </c>
      <c r="AV551" s="12" t="s">
        <v>86</v>
      </c>
      <c r="AW551" s="12" t="s">
        <v>32</v>
      </c>
      <c r="AX551" s="12" t="s">
        <v>76</v>
      </c>
      <c r="AY551" s="235" t="s">
        <v>155</v>
      </c>
    </row>
    <row r="552" s="13" customFormat="1">
      <c r="A552" s="13"/>
      <c r="B552" s="236"/>
      <c r="C552" s="237"/>
      <c r="D552" s="226" t="s">
        <v>162</v>
      </c>
      <c r="E552" s="238" t="s">
        <v>1</v>
      </c>
      <c r="F552" s="239" t="s">
        <v>164</v>
      </c>
      <c r="G552" s="237"/>
      <c r="H552" s="240">
        <v>20</v>
      </c>
      <c r="I552" s="241"/>
      <c r="J552" s="237"/>
      <c r="K552" s="237"/>
      <c r="L552" s="242"/>
      <c r="M552" s="243"/>
      <c r="N552" s="244"/>
      <c r="O552" s="244"/>
      <c r="P552" s="244"/>
      <c r="Q552" s="244"/>
      <c r="R552" s="244"/>
      <c r="S552" s="244"/>
      <c r="T552" s="24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6" t="s">
        <v>162</v>
      </c>
      <c r="AU552" s="246" t="s">
        <v>84</v>
      </c>
      <c r="AV552" s="13" t="s">
        <v>160</v>
      </c>
      <c r="AW552" s="13" t="s">
        <v>32</v>
      </c>
      <c r="AX552" s="13" t="s">
        <v>84</v>
      </c>
      <c r="AY552" s="246" t="s">
        <v>155</v>
      </c>
    </row>
    <row r="553" s="2" customFormat="1" ht="16.5" customHeight="1">
      <c r="A553" s="37"/>
      <c r="B553" s="38"/>
      <c r="C553" s="210" t="s">
        <v>748</v>
      </c>
      <c r="D553" s="210" t="s">
        <v>156</v>
      </c>
      <c r="E553" s="211" t="s">
        <v>749</v>
      </c>
      <c r="F553" s="212" t="s">
        <v>750</v>
      </c>
      <c r="G553" s="213" t="s">
        <v>189</v>
      </c>
      <c r="H553" s="214">
        <v>25</v>
      </c>
      <c r="I553" s="215"/>
      <c r="J553" s="216">
        <f>ROUND(I553*H553,2)</f>
        <v>0</v>
      </c>
      <c r="K553" s="217"/>
      <c r="L553" s="43"/>
      <c r="M553" s="218" t="s">
        <v>1</v>
      </c>
      <c r="N553" s="219" t="s">
        <v>41</v>
      </c>
      <c r="O553" s="90"/>
      <c r="P553" s="220">
        <f>O553*H553</f>
        <v>0</v>
      </c>
      <c r="Q553" s="220">
        <v>0</v>
      </c>
      <c r="R553" s="220">
        <f>Q553*H553</f>
        <v>0</v>
      </c>
      <c r="S553" s="220">
        <v>0</v>
      </c>
      <c r="T553" s="221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22" t="s">
        <v>191</v>
      </c>
      <c r="AT553" s="222" t="s">
        <v>156</v>
      </c>
      <c r="AU553" s="222" t="s">
        <v>84</v>
      </c>
      <c r="AY553" s="16" t="s">
        <v>155</v>
      </c>
      <c r="BE553" s="223">
        <f>IF(N553="základní",J553,0)</f>
        <v>0</v>
      </c>
      <c r="BF553" s="223">
        <f>IF(N553="snížená",J553,0)</f>
        <v>0</v>
      </c>
      <c r="BG553" s="223">
        <f>IF(N553="zákl. přenesená",J553,0)</f>
        <v>0</v>
      </c>
      <c r="BH553" s="223">
        <f>IF(N553="sníž. přenesená",J553,0)</f>
        <v>0</v>
      </c>
      <c r="BI553" s="223">
        <f>IF(N553="nulová",J553,0)</f>
        <v>0</v>
      </c>
      <c r="BJ553" s="16" t="s">
        <v>84</v>
      </c>
      <c r="BK553" s="223">
        <f>ROUND(I553*H553,2)</f>
        <v>0</v>
      </c>
      <c r="BL553" s="16" t="s">
        <v>191</v>
      </c>
      <c r="BM553" s="222" t="s">
        <v>751</v>
      </c>
    </row>
    <row r="554" s="12" customFormat="1">
      <c r="A554" s="12"/>
      <c r="B554" s="224"/>
      <c r="C554" s="225"/>
      <c r="D554" s="226" t="s">
        <v>162</v>
      </c>
      <c r="E554" s="227" t="s">
        <v>1</v>
      </c>
      <c r="F554" s="228" t="s">
        <v>153</v>
      </c>
      <c r="G554" s="225"/>
      <c r="H554" s="229">
        <v>11</v>
      </c>
      <c r="I554" s="230"/>
      <c r="J554" s="225"/>
      <c r="K554" s="225"/>
      <c r="L554" s="231"/>
      <c r="M554" s="232"/>
      <c r="N554" s="233"/>
      <c r="O554" s="233"/>
      <c r="P554" s="233"/>
      <c r="Q554" s="233"/>
      <c r="R554" s="233"/>
      <c r="S554" s="233"/>
      <c r="T554" s="234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T554" s="235" t="s">
        <v>162</v>
      </c>
      <c r="AU554" s="235" t="s">
        <v>84</v>
      </c>
      <c r="AV554" s="12" t="s">
        <v>86</v>
      </c>
      <c r="AW554" s="12" t="s">
        <v>32</v>
      </c>
      <c r="AX554" s="12" t="s">
        <v>76</v>
      </c>
      <c r="AY554" s="235" t="s">
        <v>155</v>
      </c>
    </row>
    <row r="555" s="12" customFormat="1">
      <c r="A555" s="12"/>
      <c r="B555" s="224"/>
      <c r="C555" s="225"/>
      <c r="D555" s="226" t="s">
        <v>162</v>
      </c>
      <c r="E555" s="227" t="s">
        <v>1</v>
      </c>
      <c r="F555" s="228" t="s">
        <v>248</v>
      </c>
      <c r="G555" s="225"/>
      <c r="H555" s="229">
        <v>14</v>
      </c>
      <c r="I555" s="230"/>
      <c r="J555" s="225"/>
      <c r="K555" s="225"/>
      <c r="L555" s="231"/>
      <c r="M555" s="232"/>
      <c r="N555" s="233"/>
      <c r="O555" s="233"/>
      <c r="P555" s="233"/>
      <c r="Q555" s="233"/>
      <c r="R555" s="233"/>
      <c r="S555" s="233"/>
      <c r="T555" s="234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T555" s="235" t="s">
        <v>162</v>
      </c>
      <c r="AU555" s="235" t="s">
        <v>84</v>
      </c>
      <c r="AV555" s="12" t="s">
        <v>86</v>
      </c>
      <c r="AW555" s="12" t="s">
        <v>32</v>
      </c>
      <c r="AX555" s="12" t="s">
        <v>76</v>
      </c>
      <c r="AY555" s="235" t="s">
        <v>155</v>
      </c>
    </row>
    <row r="556" s="13" customFormat="1">
      <c r="A556" s="13"/>
      <c r="B556" s="236"/>
      <c r="C556" s="237"/>
      <c r="D556" s="226" t="s">
        <v>162</v>
      </c>
      <c r="E556" s="238" t="s">
        <v>1</v>
      </c>
      <c r="F556" s="239" t="s">
        <v>164</v>
      </c>
      <c r="G556" s="237"/>
      <c r="H556" s="240">
        <v>25</v>
      </c>
      <c r="I556" s="241"/>
      <c r="J556" s="237"/>
      <c r="K556" s="237"/>
      <c r="L556" s="242"/>
      <c r="M556" s="243"/>
      <c r="N556" s="244"/>
      <c r="O556" s="244"/>
      <c r="P556" s="244"/>
      <c r="Q556" s="244"/>
      <c r="R556" s="244"/>
      <c r="S556" s="244"/>
      <c r="T556" s="24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6" t="s">
        <v>162</v>
      </c>
      <c r="AU556" s="246" t="s">
        <v>84</v>
      </c>
      <c r="AV556" s="13" t="s">
        <v>160</v>
      </c>
      <c r="AW556" s="13" t="s">
        <v>32</v>
      </c>
      <c r="AX556" s="13" t="s">
        <v>84</v>
      </c>
      <c r="AY556" s="246" t="s">
        <v>155</v>
      </c>
    </row>
    <row r="557" s="2" customFormat="1" ht="21.75" customHeight="1">
      <c r="A557" s="37"/>
      <c r="B557" s="38"/>
      <c r="C557" s="210" t="s">
        <v>752</v>
      </c>
      <c r="D557" s="210" t="s">
        <v>156</v>
      </c>
      <c r="E557" s="211" t="s">
        <v>753</v>
      </c>
      <c r="F557" s="212" t="s">
        <v>754</v>
      </c>
      <c r="G557" s="213" t="s">
        <v>159</v>
      </c>
      <c r="H557" s="214">
        <v>27</v>
      </c>
      <c r="I557" s="215"/>
      <c r="J557" s="216">
        <f>ROUND(I557*H557,2)</f>
        <v>0</v>
      </c>
      <c r="K557" s="217"/>
      <c r="L557" s="43"/>
      <c r="M557" s="218" t="s">
        <v>1</v>
      </c>
      <c r="N557" s="219" t="s">
        <v>41</v>
      </c>
      <c r="O557" s="90"/>
      <c r="P557" s="220">
        <f>O557*H557</f>
        <v>0</v>
      </c>
      <c r="Q557" s="220">
        <v>0</v>
      </c>
      <c r="R557" s="220">
        <f>Q557*H557</f>
        <v>0</v>
      </c>
      <c r="S557" s="220">
        <v>0</v>
      </c>
      <c r="T557" s="221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22" t="s">
        <v>191</v>
      </c>
      <c r="AT557" s="222" t="s">
        <v>156</v>
      </c>
      <c r="AU557" s="222" t="s">
        <v>84</v>
      </c>
      <c r="AY557" s="16" t="s">
        <v>155</v>
      </c>
      <c r="BE557" s="223">
        <f>IF(N557="základní",J557,0)</f>
        <v>0</v>
      </c>
      <c r="BF557" s="223">
        <f>IF(N557="snížená",J557,0)</f>
        <v>0</v>
      </c>
      <c r="BG557" s="223">
        <f>IF(N557="zákl. přenesená",J557,0)</f>
        <v>0</v>
      </c>
      <c r="BH557" s="223">
        <f>IF(N557="sníž. přenesená",J557,0)</f>
        <v>0</v>
      </c>
      <c r="BI557" s="223">
        <f>IF(N557="nulová",J557,0)</f>
        <v>0</v>
      </c>
      <c r="BJ557" s="16" t="s">
        <v>84</v>
      </c>
      <c r="BK557" s="223">
        <f>ROUND(I557*H557,2)</f>
        <v>0</v>
      </c>
      <c r="BL557" s="16" t="s">
        <v>191</v>
      </c>
      <c r="BM557" s="222" t="s">
        <v>755</v>
      </c>
    </row>
    <row r="558" s="12" customFormat="1">
      <c r="A558" s="12"/>
      <c r="B558" s="224"/>
      <c r="C558" s="225"/>
      <c r="D558" s="226" t="s">
        <v>162</v>
      </c>
      <c r="E558" s="227" t="s">
        <v>1</v>
      </c>
      <c r="F558" s="228" t="s">
        <v>756</v>
      </c>
      <c r="G558" s="225"/>
      <c r="H558" s="229">
        <v>13.5</v>
      </c>
      <c r="I558" s="230"/>
      <c r="J558" s="225"/>
      <c r="K558" s="225"/>
      <c r="L558" s="231"/>
      <c r="M558" s="232"/>
      <c r="N558" s="233"/>
      <c r="O558" s="233"/>
      <c r="P558" s="233"/>
      <c r="Q558" s="233"/>
      <c r="R558" s="233"/>
      <c r="S558" s="233"/>
      <c r="T558" s="234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T558" s="235" t="s">
        <v>162</v>
      </c>
      <c r="AU558" s="235" t="s">
        <v>84</v>
      </c>
      <c r="AV558" s="12" t="s">
        <v>86</v>
      </c>
      <c r="AW558" s="12" t="s">
        <v>32</v>
      </c>
      <c r="AX558" s="12" t="s">
        <v>76</v>
      </c>
      <c r="AY558" s="235" t="s">
        <v>155</v>
      </c>
    </row>
    <row r="559" s="12" customFormat="1">
      <c r="A559" s="12"/>
      <c r="B559" s="224"/>
      <c r="C559" s="225"/>
      <c r="D559" s="226" t="s">
        <v>162</v>
      </c>
      <c r="E559" s="227" t="s">
        <v>1</v>
      </c>
      <c r="F559" s="228" t="s">
        <v>756</v>
      </c>
      <c r="G559" s="225"/>
      <c r="H559" s="229">
        <v>13.5</v>
      </c>
      <c r="I559" s="230"/>
      <c r="J559" s="225"/>
      <c r="K559" s="225"/>
      <c r="L559" s="231"/>
      <c r="M559" s="232"/>
      <c r="N559" s="233"/>
      <c r="O559" s="233"/>
      <c r="P559" s="233"/>
      <c r="Q559" s="233"/>
      <c r="R559" s="233"/>
      <c r="S559" s="233"/>
      <c r="T559" s="234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35" t="s">
        <v>162</v>
      </c>
      <c r="AU559" s="235" t="s">
        <v>84</v>
      </c>
      <c r="AV559" s="12" t="s">
        <v>86</v>
      </c>
      <c r="AW559" s="12" t="s">
        <v>32</v>
      </c>
      <c r="AX559" s="12" t="s">
        <v>76</v>
      </c>
      <c r="AY559" s="235" t="s">
        <v>155</v>
      </c>
    </row>
    <row r="560" s="13" customFormat="1">
      <c r="A560" s="13"/>
      <c r="B560" s="236"/>
      <c r="C560" s="237"/>
      <c r="D560" s="226" t="s">
        <v>162</v>
      </c>
      <c r="E560" s="238" t="s">
        <v>1</v>
      </c>
      <c r="F560" s="239" t="s">
        <v>164</v>
      </c>
      <c r="G560" s="237"/>
      <c r="H560" s="240">
        <v>27</v>
      </c>
      <c r="I560" s="241"/>
      <c r="J560" s="237"/>
      <c r="K560" s="237"/>
      <c r="L560" s="242"/>
      <c r="M560" s="243"/>
      <c r="N560" s="244"/>
      <c r="O560" s="244"/>
      <c r="P560" s="244"/>
      <c r="Q560" s="244"/>
      <c r="R560" s="244"/>
      <c r="S560" s="244"/>
      <c r="T560" s="24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6" t="s">
        <v>162</v>
      </c>
      <c r="AU560" s="246" t="s">
        <v>84</v>
      </c>
      <c r="AV560" s="13" t="s">
        <v>160</v>
      </c>
      <c r="AW560" s="13" t="s">
        <v>32</v>
      </c>
      <c r="AX560" s="13" t="s">
        <v>84</v>
      </c>
      <c r="AY560" s="246" t="s">
        <v>155</v>
      </c>
    </row>
    <row r="561" s="2" customFormat="1" ht="21.75" customHeight="1">
      <c r="A561" s="37"/>
      <c r="B561" s="38"/>
      <c r="C561" s="210" t="s">
        <v>757</v>
      </c>
      <c r="D561" s="210" t="s">
        <v>156</v>
      </c>
      <c r="E561" s="211" t="s">
        <v>758</v>
      </c>
      <c r="F561" s="212" t="s">
        <v>759</v>
      </c>
      <c r="G561" s="213" t="s">
        <v>159</v>
      </c>
      <c r="H561" s="214">
        <v>18.800000000000001</v>
      </c>
      <c r="I561" s="215"/>
      <c r="J561" s="216">
        <f>ROUND(I561*H561,2)</f>
        <v>0</v>
      </c>
      <c r="K561" s="217"/>
      <c r="L561" s="43"/>
      <c r="M561" s="218" t="s">
        <v>1</v>
      </c>
      <c r="N561" s="219" t="s">
        <v>41</v>
      </c>
      <c r="O561" s="90"/>
      <c r="P561" s="220">
        <f>O561*H561</f>
        <v>0</v>
      </c>
      <c r="Q561" s="220">
        <v>0</v>
      </c>
      <c r="R561" s="220">
        <f>Q561*H561</f>
        <v>0</v>
      </c>
      <c r="S561" s="220">
        <v>0</v>
      </c>
      <c r="T561" s="221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22" t="s">
        <v>191</v>
      </c>
      <c r="AT561" s="222" t="s">
        <v>156</v>
      </c>
      <c r="AU561" s="222" t="s">
        <v>84</v>
      </c>
      <c r="AY561" s="16" t="s">
        <v>155</v>
      </c>
      <c r="BE561" s="223">
        <f>IF(N561="základní",J561,0)</f>
        <v>0</v>
      </c>
      <c r="BF561" s="223">
        <f>IF(N561="snížená",J561,0)</f>
        <v>0</v>
      </c>
      <c r="BG561" s="223">
        <f>IF(N561="zákl. přenesená",J561,0)</f>
        <v>0</v>
      </c>
      <c r="BH561" s="223">
        <f>IF(N561="sníž. přenesená",J561,0)</f>
        <v>0</v>
      </c>
      <c r="BI561" s="223">
        <f>IF(N561="nulová",J561,0)</f>
        <v>0</v>
      </c>
      <c r="BJ561" s="16" t="s">
        <v>84</v>
      </c>
      <c r="BK561" s="223">
        <f>ROUND(I561*H561,2)</f>
        <v>0</v>
      </c>
      <c r="BL561" s="16" t="s">
        <v>191</v>
      </c>
      <c r="BM561" s="222" t="s">
        <v>760</v>
      </c>
    </row>
    <row r="562" s="12" customFormat="1">
      <c r="A562" s="12"/>
      <c r="B562" s="224"/>
      <c r="C562" s="225"/>
      <c r="D562" s="226" t="s">
        <v>162</v>
      </c>
      <c r="E562" s="227" t="s">
        <v>1</v>
      </c>
      <c r="F562" s="228" t="s">
        <v>761</v>
      </c>
      <c r="G562" s="225"/>
      <c r="H562" s="229">
        <v>8.8000000000000007</v>
      </c>
      <c r="I562" s="230"/>
      <c r="J562" s="225"/>
      <c r="K562" s="225"/>
      <c r="L562" s="231"/>
      <c r="M562" s="232"/>
      <c r="N562" s="233"/>
      <c r="O562" s="233"/>
      <c r="P562" s="233"/>
      <c r="Q562" s="233"/>
      <c r="R562" s="233"/>
      <c r="S562" s="233"/>
      <c r="T562" s="234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T562" s="235" t="s">
        <v>162</v>
      </c>
      <c r="AU562" s="235" t="s">
        <v>84</v>
      </c>
      <c r="AV562" s="12" t="s">
        <v>86</v>
      </c>
      <c r="AW562" s="12" t="s">
        <v>32</v>
      </c>
      <c r="AX562" s="12" t="s">
        <v>76</v>
      </c>
      <c r="AY562" s="235" t="s">
        <v>155</v>
      </c>
    </row>
    <row r="563" s="12" customFormat="1">
      <c r="A563" s="12"/>
      <c r="B563" s="224"/>
      <c r="C563" s="225"/>
      <c r="D563" s="226" t="s">
        <v>162</v>
      </c>
      <c r="E563" s="227" t="s">
        <v>1</v>
      </c>
      <c r="F563" s="228" t="s">
        <v>762</v>
      </c>
      <c r="G563" s="225"/>
      <c r="H563" s="229">
        <v>10</v>
      </c>
      <c r="I563" s="230"/>
      <c r="J563" s="225"/>
      <c r="K563" s="225"/>
      <c r="L563" s="231"/>
      <c r="M563" s="232"/>
      <c r="N563" s="233"/>
      <c r="O563" s="233"/>
      <c r="P563" s="233"/>
      <c r="Q563" s="233"/>
      <c r="R563" s="233"/>
      <c r="S563" s="233"/>
      <c r="T563" s="234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T563" s="235" t="s">
        <v>162</v>
      </c>
      <c r="AU563" s="235" t="s">
        <v>84</v>
      </c>
      <c r="AV563" s="12" t="s">
        <v>86</v>
      </c>
      <c r="AW563" s="12" t="s">
        <v>32</v>
      </c>
      <c r="AX563" s="12" t="s">
        <v>76</v>
      </c>
      <c r="AY563" s="235" t="s">
        <v>155</v>
      </c>
    </row>
    <row r="564" s="13" customFormat="1">
      <c r="A564" s="13"/>
      <c r="B564" s="236"/>
      <c r="C564" s="237"/>
      <c r="D564" s="226" t="s">
        <v>162</v>
      </c>
      <c r="E564" s="238" t="s">
        <v>1</v>
      </c>
      <c r="F564" s="239" t="s">
        <v>164</v>
      </c>
      <c r="G564" s="237"/>
      <c r="H564" s="240">
        <v>18.800000000000001</v>
      </c>
      <c r="I564" s="241"/>
      <c r="J564" s="237"/>
      <c r="K564" s="237"/>
      <c r="L564" s="242"/>
      <c r="M564" s="243"/>
      <c r="N564" s="244"/>
      <c r="O564" s="244"/>
      <c r="P564" s="244"/>
      <c r="Q564" s="244"/>
      <c r="R564" s="244"/>
      <c r="S564" s="244"/>
      <c r="T564" s="24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6" t="s">
        <v>162</v>
      </c>
      <c r="AU564" s="246" t="s">
        <v>84</v>
      </c>
      <c r="AV564" s="13" t="s">
        <v>160</v>
      </c>
      <c r="AW564" s="13" t="s">
        <v>32</v>
      </c>
      <c r="AX564" s="13" t="s">
        <v>84</v>
      </c>
      <c r="AY564" s="246" t="s">
        <v>155</v>
      </c>
    </row>
    <row r="565" s="2" customFormat="1" ht="21.75" customHeight="1">
      <c r="A565" s="37"/>
      <c r="B565" s="38"/>
      <c r="C565" s="210" t="s">
        <v>763</v>
      </c>
      <c r="D565" s="210" t="s">
        <v>156</v>
      </c>
      <c r="E565" s="211" t="s">
        <v>764</v>
      </c>
      <c r="F565" s="212" t="s">
        <v>765</v>
      </c>
      <c r="G565" s="213" t="s">
        <v>159</v>
      </c>
      <c r="H565" s="214">
        <v>12.4</v>
      </c>
      <c r="I565" s="215"/>
      <c r="J565" s="216">
        <f>ROUND(I565*H565,2)</f>
        <v>0</v>
      </c>
      <c r="K565" s="217"/>
      <c r="L565" s="43"/>
      <c r="M565" s="218" t="s">
        <v>1</v>
      </c>
      <c r="N565" s="219" t="s">
        <v>41</v>
      </c>
      <c r="O565" s="90"/>
      <c r="P565" s="220">
        <f>O565*H565</f>
        <v>0</v>
      </c>
      <c r="Q565" s="220">
        <v>0</v>
      </c>
      <c r="R565" s="220">
        <f>Q565*H565</f>
        <v>0</v>
      </c>
      <c r="S565" s="220">
        <v>0</v>
      </c>
      <c r="T565" s="221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22" t="s">
        <v>191</v>
      </c>
      <c r="AT565" s="222" t="s">
        <v>156</v>
      </c>
      <c r="AU565" s="222" t="s">
        <v>84</v>
      </c>
      <c r="AY565" s="16" t="s">
        <v>155</v>
      </c>
      <c r="BE565" s="223">
        <f>IF(N565="základní",J565,0)</f>
        <v>0</v>
      </c>
      <c r="BF565" s="223">
        <f>IF(N565="snížená",J565,0)</f>
        <v>0</v>
      </c>
      <c r="BG565" s="223">
        <f>IF(N565="zákl. přenesená",J565,0)</f>
        <v>0</v>
      </c>
      <c r="BH565" s="223">
        <f>IF(N565="sníž. přenesená",J565,0)</f>
        <v>0</v>
      </c>
      <c r="BI565" s="223">
        <f>IF(N565="nulová",J565,0)</f>
        <v>0</v>
      </c>
      <c r="BJ565" s="16" t="s">
        <v>84</v>
      </c>
      <c r="BK565" s="223">
        <f>ROUND(I565*H565,2)</f>
        <v>0</v>
      </c>
      <c r="BL565" s="16" t="s">
        <v>191</v>
      </c>
      <c r="BM565" s="222" t="s">
        <v>766</v>
      </c>
    </row>
    <row r="566" s="12" customFormat="1">
      <c r="A566" s="12"/>
      <c r="B566" s="224"/>
      <c r="C566" s="225"/>
      <c r="D566" s="226" t="s">
        <v>162</v>
      </c>
      <c r="E566" s="227" t="s">
        <v>1</v>
      </c>
      <c r="F566" s="228" t="s">
        <v>767</v>
      </c>
      <c r="G566" s="225"/>
      <c r="H566" s="229">
        <v>12.4</v>
      </c>
      <c r="I566" s="230"/>
      <c r="J566" s="225"/>
      <c r="K566" s="225"/>
      <c r="L566" s="231"/>
      <c r="M566" s="232"/>
      <c r="N566" s="233"/>
      <c r="O566" s="233"/>
      <c r="P566" s="233"/>
      <c r="Q566" s="233"/>
      <c r="R566" s="233"/>
      <c r="S566" s="233"/>
      <c r="T566" s="234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T566" s="235" t="s">
        <v>162</v>
      </c>
      <c r="AU566" s="235" t="s">
        <v>84</v>
      </c>
      <c r="AV566" s="12" t="s">
        <v>86</v>
      </c>
      <c r="AW566" s="12" t="s">
        <v>32</v>
      </c>
      <c r="AX566" s="12" t="s">
        <v>76</v>
      </c>
      <c r="AY566" s="235" t="s">
        <v>155</v>
      </c>
    </row>
    <row r="567" s="13" customFormat="1">
      <c r="A567" s="13"/>
      <c r="B567" s="236"/>
      <c r="C567" s="237"/>
      <c r="D567" s="226" t="s">
        <v>162</v>
      </c>
      <c r="E567" s="238" t="s">
        <v>1</v>
      </c>
      <c r="F567" s="239" t="s">
        <v>164</v>
      </c>
      <c r="G567" s="237"/>
      <c r="H567" s="240">
        <v>12.4</v>
      </c>
      <c r="I567" s="241"/>
      <c r="J567" s="237"/>
      <c r="K567" s="237"/>
      <c r="L567" s="242"/>
      <c r="M567" s="243"/>
      <c r="N567" s="244"/>
      <c r="O567" s="244"/>
      <c r="P567" s="244"/>
      <c r="Q567" s="244"/>
      <c r="R567" s="244"/>
      <c r="S567" s="244"/>
      <c r="T567" s="245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6" t="s">
        <v>162</v>
      </c>
      <c r="AU567" s="246" t="s">
        <v>84</v>
      </c>
      <c r="AV567" s="13" t="s">
        <v>160</v>
      </c>
      <c r="AW567" s="13" t="s">
        <v>32</v>
      </c>
      <c r="AX567" s="13" t="s">
        <v>84</v>
      </c>
      <c r="AY567" s="246" t="s">
        <v>155</v>
      </c>
    </row>
    <row r="568" s="2" customFormat="1" ht="21.75" customHeight="1">
      <c r="A568" s="37"/>
      <c r="B568" s="38"/>
      <c r="C568" s="210" t="s">
        <v>768</v>
      </c>
      <c r="D568" s="210" t="s">
        <v>156</v>
      </c>
      <c r="E568" s="211" t="s">
        <v>769</v>
      </c>
      <c r="F568" s="212" t="s">
        <v>770</v>
      </c>
      <c r="G568" s="213" t="s">
        <v>175</v>
      </c>
      <c r="H568" s="214">
        <v>36.600000000000001</v>
      </c>
      <c r="I568" s="215"/>
      <c r="J568" s="216">
        <f>ROUND(I568*H568,2)</f>
        <v>0</v>
      </c>
      <c r="K568" s="217"/>
      <c r="L568" s="43"/>
      <c r="M568" s="218" t="s">
        <v>1</v>
      </c>
      <c r="N568" s="219" t="s">
        <v>41</v>
      </c>
      <c r="O568" s="90"/>
      <c r="P568" s="220">
        <f>O568*H568</f>
        <v>0</v>
      </c>
      <c r="Q568" s="220">
        <v>0</v>
      </c>
      <c r="R568" s="220">
        <f>Q568*H568</f>
        <v>0</v>
      </c>
      <c r="S568" s="220">
        <v>0</v>
      </c>
      <c r="T568" s="221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22" t="s">
        <v>191</v>
      </c>
      <c r="AT568" s="222" t="s">
        <v>156</v>
      </c>
      <c r="AU568" s="222" t="s">
        <v>84</v>
      </c>
      <c r="AY568" s="16" t="s">
        <v>155</v>
      </c>
      <c r="BE568" s="223">
        <f>IF(N568="základní",J568,0)</f>
        <v>0</v>
      </c>
      <c r="BF568" s="223">
        <f>IF(N568="snížená",J568,0)</f>
        <v>0</v>
      </c>
      <c r="BG568" s="223">
        <f>IF(N568="zákl. přenesená",J568,0)</f>
        <v>0</v>
      </c>
      <c r="BH568" s="223">
        <f>IF(N568="sníž. přenesená",J568,0)</f>
        <v>0</v>
      </c>
      <c r="BI568" s="223">
        <f>IF(N568="nulová",J568,0)</f>
        <v>0</v>
      </c>
      <c r="BJ568" s="16" t="s">
        <v>84</v>
      </c>
      <c r="BK568" s="223">
        <f>ROUND(I568*H568,2)</f>
        <v>0</v>
      </c>
      <c r="BL568" s="16" t="s">
        <v>191</v>
      </c>
      <c r="BM568" s="222" t="s">
        <v>771</v>
      </c>
    </row>
    <row r="569" s="12" customFormat="1">
      <c r="A569" s="12"/>
      <c r="B569" s="224"/>
      <c r="C569" s="225"/>
      <c r="D569" s="226" t="s">
        <v>162</v>
      </c>
      <c r="E569" s="227" t="s">
        <v>1</v>
      </c>
      <c r="F569" s="228" t="s">
        <v>772</v>
      </c>
      <c r="G569" s="225"/>
      <c r="H569" s="229">
        <v>7.5</v>
      </c>
      <c r="I569" s="230"/>
      <c r="J569" s="225"/>
      <c r="K569" s="225"/>
      <c r="L569" s="231"/>
      <c r="M569" s="232"/>
      <c r="N569" s="233"/>
      <c r="O569" s="233"/>
      <c r="P569" s="233"/>
      <c r="Q569" s="233"/>
      <c r="R569" s="233"/>
      <c r="S569" s="233"/>
      <c r="T569" s="234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T569" s="235" t="s">
        <v>162</v>
      </c>
      <c r="AU569" s="235" t="s">
        <v>84</v>
      </c>
      <c r="AV569" s="12" t="s">
        <v>86</v>
      </c>
      <c r="AW569" s="12" t="s">
        <v>32</v>
      </c>
      <c r="AX569" s="12" t="s">
        <v>76</v>
      </c>
      <c r="AY569" s="235" t="s">
        <v>155</v>
      </c>
    </row>
    <row r="570" s="12" customFormat="1">
      <c r="A570" s="12"/>
      <c r="B570" s="224"/>
      <c r="C570" s="225"/>
      <c r="D570" s="226" t="s">
        <v>162</v>
      </c>
      <c r="E570" s="227" t="s">
        <v>1</v>
      </c>
      <c r="F570" s="228" t="s">
        <v>772</v>
      </c>
      <c r="G570" s="225"/>
      <c r="H570" s="229">
        <v>7.5</v>
      </c>
      <c r="I570" s="230"/>
      <c r="J570" s="225"/>
      <c r="K570" s="225"/>
      <c r="L570" s="231"/>
      <c r="M570" s="232"/>
      <c r="N570" s="233"/>
      <c r="O570" s="233"/>
      <c r="P570" s="233"/>
      <c r="Q570" s="233"/>
      <c r="R570" s="233"/>
      <c r="S570" s="233"/>
      <c r="T570" s="234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T570" s="235" t="s">
        <v>162</v>
      </c>
      <c r="AU570" s="235" t="s">
        <v>84</v>
      </c>
      <c r="AV570" s="12" t="s">
        <v>86</v>
      </c>
      <c r="AW570" s="12" t="s">
        <v>32</v>
      </c>
      <c r="AX570" s="12" t="s">
        <v>76</v>
      </c>
      <c r="AY570" s="235" t="s">
        <v>155</v>
      </c>
    </row>
    <row r="571" s="12" customFormat="1">
      <c r="A571" s="12"/>
      <c r="B571" s="224"/>
      <c r="C571" s="225"/>
      <c r="D571" s="226" t="s">
        <v>162</v>
      </c>
      <c r="E571" s="227" t="s">
        <v>1</v>
      </c>
      <c r="F571" s="228" t="s">
        <v>773</v>
      </c>
      <c r="G571" s="225"/>
      <c r="H571" s="229">
        <v>21.600000000000001</v>
      </c>
      <c r="I571" s="230"/>
      <c r="J571" s="225"/>
      <c r="K571" s="225"/>
      <c r="L571" s="231"/>
      <c r="M571" s="232"/>
      <c r="N571" s="233"/>
      <c r="O571" s="233"/>
      <c r="P571" s="233"/>
      <c r="Q571" s="233"/>
      <c r="R571" s="233"/>
      <c r="S571" s="233"/>
      <c r="T571" s="234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T571" s="235" t="s">
        <v>162</v>
      </c>
      <c r="AU571" s="235" t="s">
        <v>84</v>
      </c>
      <c r="AV571" s="12" t="s">
        <v>86</v>
      </c>
      <c r="AW571" s="12" t="s">
        <v>32</v>
      </c>
      <c r="AX571" s="12" t="s">
        <v>76</v>
      </c>
      <c r="AY571" s="235" t="s">
        <v>155</v>
      </c>
    </row>
    <row r="572" s="13" customFormat="1">
      <c r="A572" s="13"/>
      <c r="B572" s="236"/>
      <c r="C572" s="237"/>
      <c r="D572" s="226" t="s">
        <v>162</v>
      </c>
      <c r="E572" s="238" t="s">
        <v>1</v>
      </c>
      <c r="F572" s="239" t="s">
        <v>164</v>
      </c>
      <c r="G572" s="237"/>
      <c r="H572" s="240">
        <v>36.600000000000001</v>
      </c>
      <c r="I572" s="241"/>
      <c r="J572" s="237"/>
      <c r="K572" s="237"/>
      <c r="L572" s="242"/>
      <c r="M572" s="243"/>
      <c r="N572" s="244"/>
      <c r="O572" s="244"/>
      <c r="P572" s="244"/>
      <c r="Q572" s="244"/>
      <c r="R572" s="244"/>
      <c r="S572" s="244"/>
      <c r="T572" s="24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6" t="s">
        <v>162</v>
      </c>
      <c r="AU572" s="246" t="s">
        <v>84</v>
      </c>
      <c r="AV572" s="13" t="s">
        <v>160</v>
      </c>
      <c r="AW572" s="13" t="s">
        <v>32</v>
      </c>
      <c r="AX572" s="13" t="s">
        <v>84</v>
      </c>
      <c r="AY572" s="246" t="s">
        <v>155</v>
      </c>
    </row>
    <row r="573" s="11" customFormat="1" ht="25.92" customHeight="1">
      <c r="A573" s="11"/>
      <c r="B573" s="196"/>
      <c r="C573" s="197"/>
      <c r="D573" s="198" t="s">
        <v>75</v>
      </c>
      <c r="E573" s="199" t="s">
        <v>733</v>
      </c>
      <c r="F573" s="199" t="s">
        <v>774</v>
      </c>
      <c r="G573" s="197"/>
      <c r="H573" s="197"/>
      <c r="I573" s="200"/>
      <c r="J573" s="201">
        <f>BK573</f>
        <v>0</v>
      </c>
      <c r="K573" s="197"/>
      <c r="L573" s="202"/>
      <c r="M573" s="203"/>
      <c r="N573" s="204"/>
      <c r="O573" s="204"/>
      <c r="P573" s="205">
        <f>SUM(P574:P622)</f>
        <v>0</v>
      </c>
      <c r="Q573" s="204"/>
      <c r="R573" s="205">
        <f>SUM(R574:R622)</f>
        <v>0</v>
      </c>
      <c r="S573" s="204"/>
      <c r="T573" s="206">
        <f>SUM(T574:T622)</f>
        <v>0</v>
      </c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R573" s="207" t="s">
        <v>84</v>
      </c>
      <c r="AT573" s="208" t="s">
        <v>75</v>
      </c>
      <c r="AU573" s="208" t="s">
        <v>76</v>
      </c>
      <c r="AY573" s="207" t="s">
        <v>155</v>
      </c>
      <c r="BK573" s="209">
        <f>SUM(BK574:BK622)</f>
        <v>0</v>
      </c>
    </row>
    <row r="574" s="2" customFormat="1" ht="21.75" customHeight="1">
      <c r="A574" s="37"/>
      <c r="B574" s="38"/>
      <c r="C574" s="210" t="s">
        <v>775</v>
      </c>
      <c r="D574" s="210" t="s">
        <v>156</v>
      </c>
      <c r="E574" s="211" t="s">
        <v>776</v>
      </c>
      <c r="F574" s="212" t="s">
        <v>777</v>
      </c>
      <c r="G574" s="213" t="s">
        <v>189</v>
      </c>
      <c r="H574" s="214">
        <v>230</v>
      </c>
      <c r="I574" s="215"/>
      <c r="J574" s="216">
        <f>ROUND(I574*H574,2)</f>
        <v>0</v>
      </c>
      <c r="K574" s="217"/>
      <c r="L574" s="43"/>
      <c r="M574" s="218" t="s">
        <v>1</v>
      </c>
      <c r="N574" s="219" t="s">
        <v>41</v>
      </c>
      <c r="O574" s="90"/>
      <c r="P574" s="220">
        <f>O574*H574</f>
        <v>0</v>
      </c>
      <c r="Q574" s="220">
        <v>0</v>
      </c>
      <c r="R574" s="220">
        <f>Q574*H574</f>
        <v>0</v>
      </c>
      <c r="S574" s="220">
        <v>0</v>
      </c>
      <c r="T574" s="221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22" t="s">
        <v>191</v>
      </c>
      <c r="AT574" s="222" t="s">
        <v>156</v>
      </c>
      <c r="AU574" s="222" t="s">
        <v>84</v>
      </c>
      <c r="AY574" s="16" t="s">
        <v>155</v>
      </c>
      <c r="BE574" s="223">
        <f>IF(N574="základní",J574,0)</f>
        <v>0</v>
      </c>
      <c r="BF574" s="223">
        <f>IF(N574="snížená",J574,0)</f>
        <v>0</v>
      </c>
      <c r="BG574" s="223">
        <f>IF(N574="zákl. přenesená",J574,0)</f>
        <v>0</v>
      </c>
      <c r="BH574" s="223">
        <f>IF(N574="sníž. přenesená",J574,0)</f>
        <v>0</v>
      </c>
      <c r="BI574" s="223">
        <f>IF(N574="nulová",J574,0)</f>
        <v>0</v>
      </c>
      <c r="BJ574" s="16" t="s">
        <v>84</v>
      </c>
      <c r="BK574" s="223">
        <f>ROUND(I574*H574,2)</f>
        <v>0</v>
      </c>
      <c r="BL574" s="16" t="s">
        <v>191</v>
      </c>
      <c r="BM574" s="222" t="s">
        <v>778</v>
      </c>
    </row>
    <row r="575" s="12" customFormat="1">
      <c r="A575" s="12"/>
      <c r="B575" s="224"/>
      <c r="C575" s="225"/>
      <c r="D575" s="226" t="s">
        <v>162</v>
      </c>
      <c r="E575" s="227" t="s">
        <v>1</v>
      </c>
      <c r="F575" s="228" t="s">
        <v>779</v>
      </c>
      <c r="G575" s="225"/>
      <c r="H575" s="229">
        <v>230</v>
      </c>
      <c r="I575" s="230"/>
      <c r="J575" s="225"/>
      <c r="K575" s="225"/>
      <c r="L575" s="231"/>
      <c r="M575" s="232"/>
      <c r="N575" s="233"/>
      <c r="O575" s="233"/>
      <c r="P575" s="233"/>
      <c r="Q575" s="233"/>
      <c r="R575" s="233"/>
      <c r="S575" s="233"/>
      <c r="T575" s="234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T575" s="235" t="s">
        <v>162</v>
      </c>
      <c r="AU575" s="235" t="s">
        <v>84</v>
      </c>
      <c r="AV575" s="12" t="s">
        <v>86</v>
      </c>
      <c r="AW575" s="12" t="s">
        <v>32</v>
      </c>
      <c r="AX575" s="12" t="s">
        <v>76</v>
      </c>
      <c r="AY575" s="235" t="s">
        <v>155</v>
      </c>
    </row>
    <row r="576" s="13" customFormat="1">
      <c r="A576" s="13"/>
      <c r="B576" s="236"/>
      <c r="C576" s="237"/>
      <c r="D576" s="226" t="s">
        <v>162</v>
      </c>
      <c r="E576" s="238" t="s">
        <v>1</v>
      </c>
      <c r="F576" s="239" t="s">
        <v>164</v>
      </c>
      <c r="G576" s="237"/>
      <c r="H576" s="240">
        <v>230</v>
      </c>
      <c r="I576" s="241"/>
      <c r="J576" s="237"/>
      <c r="K576" s="237"/>
      <c r="L576" s="242"/>
      <c r="M576" s="243"/>
      <c r="N576" s="244"/>
      <c r="O576" s="244"/>
      <c r="P576" s="244"/>
      <c r="Q576" s="244"/>
      <c r="R576" s="244"/>
      <c r="S576" s="244"/>
      <c r="T576" s="24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6" t="s">
        <v>162</v>
      </c>
      <c r="AU576" s="246" t="s">
        <v>84</v>
      </c>
      <c r="AV576" s="13" t="s">
        <v>160</v>
      </c>
      <c r="AW576" s="13" t="s">
        <v>32</v>
      </c>
      <c r="AX576" s="13" t="s">
        <v>84</v>
      </c>
      <c r="AY576" s="246" t="s">
        <v>155</v>
      </c>
    </row>
    <row r="577" s="2" customFormat="1" ht="21.75" customHeight="1">
      <c r="A577" s="37"/>
      <c r="B577" s="38"/>
      <c r="C577" s="210" t="s">
        <v>780</v>
      </c>
      <c r="D577" s="210" t="s">
        <v>156</v>
      </c>
      <c r="E577" s="211" t="s">
        <v>781</v>
      </c>
      <c r="F577" s="212" t="s">
        <v>782</v>
      </c>
      <c r="G577" s="213" t="s">
        <v>189</v>
      </c>
      <c r="H577" s="214">
        <v>22</v>
      </c>
      <c r="I577" s="215"/>
      <c r="J577" s="216">
        <f>ROUND(I577*H577,2)</f>
        <v>0</v>
      </c>
      <c r="K577" s="217"/>
      <c r="L577" s="43"/>
      <c r="M577" s="218" t="s">
        <v>1</v>
      </c>
      <c r="N577" s="219" t="s">
        <v>41</v>
      </c>
      <c r="O577" s="90"/>
      <c r="P577" s="220">
        <f>O577*H577</f>
        <v>0</v>
      </c>
      <c r="Q577" s="220">
        <v>0</v>
      </c>
      <c r="R577" s="220">
        <f>Q577*H577</f>
        <v>0</v>
      </c>
      <c r="S577" s="220">
        <v>0</v>
      </c>
      <c r="T577" s="221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22" t="s">
        <v>191</v>
      </c>
      <c r="AT577" s="222" t="s">
        <v>156</v>
      </c>
      <c r="AU577" s="222" t="s">
        <v>84</v>
      </c>
      <c r="AY577" s="16" t="s">
        <v>155</v>
      </c>
      <c r="BE577" s="223">
        <f>IF(N577="základní",J577,0)</f>
        <v>0</v>
      </c>
      <c r="BF577" s="223">
        <f>IF(N577="snížená",J577,0)</f>
        <v>0</v>
      </c>
      <c r="BG577" s="223">
        <f>IF(N577="zákl. přenesená",J577,0)</f>
        <v>0</v>
      </c>
      <c r="BH577" s="223">
        <f>IF(N577="sníž. přenesená",J577,0)</f>
        <v>0</v>
      </c>
      <c r="BI577" s="223">
        <f>IF(N577="nulová",J577,0)</f>
        <v>0</v>
      </c>
      <c r="BJ577" s="16" t="s">
        <v>84</v>
      </c>
      <c r="BK577" s="223">
        <f>ROUND(I577*H577,2)</f>
        <v>0</v>
      </c>
      <c r="BL577" s="16" t="s">
        <v>191</v>
      </c>
      <c r="BM577" s="222" t="s">
        <v>783</v>
      </c>
    </row>
    <row r="578" s="12" customFormat="1">
      <c r="A578" s="12"/>
      <c r="B578" s="224"/>
      <c r="C578" s="225"/>
      <c r="D578" s="226" t="s">
        <v>162</v>
      </c>
      <c r="E578" s="227" t="s">
        <v>1</v>
      </c>
      <c r="F578" s="228" t="s">
        <v>210</v>
      </c>
      <c r="G578" s="225"/>
      <c r="H578" s="229">
        <v>10</v>
      </c>
      <c r="I578" s="230"/>
      <c r="J578" s="225"/>
      <c r="K578" s="225"/>
      <c r="L578" s="231"/>
      <c r="M578" s="232"/>
      <c r="N578" s="233"/>
      <c r="O578" s="233"/>
      <c r="P578" s="233"/>
      <c r="Q578" s="233"/>
      <c r="R578" s="233"/>
      <c r="S578" s="233"/>
      <c r="T578" s="234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T578" s="235" t="s">
        <v>162</v>
      </c>
      <c r="AU578" s="235" t="s">
        <v>84</v>
      </c>
      <c r="AV578" s="12" t="s">
        <v>86</v>
      </c>
      <c r="AW578" s="12" t="s">
        <v>32</v>
      </c>
      <c r="AX578" s="12" t="s">
        <v>76</v>
      </c>
      <c r="AY578" s="235" t="s">
        <v>155</v>
      </c>
    </row>
    <row r="579" s="12" customFormat="1">
      <c r="A579" s="12"/>
      <c r="B579" s="224"/>
      <c r="C579" s="225"/>
      <c r="D579" s="226" t="s">
        <v>162</v>
      </c>
      <c r="E579" s="227" t="s">
        <v>1</v>
      </c>
      <c r="F579" s="228" t="s">
        <v>219</v>
      </c>
      <c r="G579" s="225"/>
      <c r="H579" s="229">
        <v>12</v>
      </c>
      <c r="I579" s="230"/>
      <c r="J579" s="225"/>
      <c r="K579" s="225"/>
      <c r="L579" s="231"/>
      <c r="M579" s="232"/>
      <c r="N579" s="233"/>
      <c r="O579" s="233"/>
      <c r="P579" s="233"/>
      <c r="Q579" s="233"/>
      <c r="R579" s="233"/>
      <c r="S579" s="233"/>
      <c r="T579" s="234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35" t="s">
        <v>162</v>
      </c>
      <c r="AU579" s="235" t="s">
        <v>84</v>
      </c>
      <c r="AV579" s="12" t="s">
        <v>86</v>
      </c>
      <c r="AW579" s="12" t="s">
        <v>32</v>
      </c>
      <c r="AX579" s="12" t="s">
        <v>76</v>
      </c>
      <c r="AY579" s="235" t="s">
        <v>155</v>
      </c>
    </row>
    <row r="580" s="13" customFormat="1">
      <c r="A580" s="13"/>
      <c r="B580" s="236"/>
      <c r="C580" s="237"/>
      <c r="D580" s="226" t="s">
        <v>162</v>
      </c>
      <c r="E580" s="238" t="s">
        <v>1</v>
      </c>
      <c r="F580" s="239" t="s">
        <v>164</v>
      </c>
      <c r="G580" s="237"/>
      <c r="H580" s="240">
        <v>22</v>
      </c>
      <c r="I580" s="241"/>
      <c r="J580" s="237"/>
      <c r="K580" s="237"/>
      <c r="L580" s="242"/>
      <c r="M580" s="243"/>
      <c r="N580" s="244"/>
      <c r="O580" s="244"/>
      <c r="P580" s="244"/>
      <c r="Q580" s="244"/>
      <c r="R580" s="244"/>
      <c r="S580" s="244"/>
      <c r="T580" s="24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6" t="s">
        <v>162</v>
      </c>
      <c r="AU580" s="246" t="s">
        <v>84</v>
      </c>
      <c r="AV580" s="13" t="s">
        <v>160</v>
      </c>
      <c r="AW580" s="13" t="s">
        <v>32</v>
      </c>
      <c r="AX580" s="13" t="s">
        <v>84</v>
      </c>
      <c r="AY580" s="246" t="s">
        <v>155</v>
      </c>
    </row>
    <row r="581" s="2" customFormat="1" ht="21.75" customHeight="1">
      <c r="A581" s="37"/>
      <c r="B581" s="38"/>
      <c r="C581" s="210" t="s">
        <v>784</v>
      </c>
      <c r="D581" s="210" t="s">
        <v>156</v>
      </c>
      <c r="E581" s="211" t="s">
        <v>785</v>
      </c>
      <c r="F581" s="212" t="s">
        <v>786</v>
      </c>
      <c r="G581" s="213" t="s">
        <v>189</v>
      </c>
      <c r="H581" s="214">
        <v>2</v>
      </c>
      <c r="I581" s="215"/>
      <c r="J581" s="216">
        <f>ROUND(I581*H581,2)</f>
        <v>0</v>
      </c>
      <c r="K581" s="217"/>
      <c r="L581" s="43"/>
      <c r="M581" s="218" t="s">
        <v>1</v>
      </c>
      <c r="N581" s="219" t="s">
        <v>41</v>
      </c>
      <c r="O581" s="90"/>
      <c r="P581" s="220">
        <f>O581*H581</f>
        <v>0</v>
      </c>
      <c r="Q581" s="220">
        <v>0</v>
      </c>
      <c r="R581" s="220">
        <f>Q581*H581</f>
        <v>0</v>
      </c>
      <c r="S581" s="220">
        <v>0</v>
      </c>
      <c r="T581" s="221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22" t="s">
        <v>191</v>
      </c>
      <c r="AT581" s="222" t="s">
        <v>156</v>
      </c>
      <c r="AU581" s="222" t="s">
        <v>84</v>
      </c>
      <c r="AY581" s="16" t="s">
        <v>155</v>
      </c>
      <c r="BE581" s="223">
        <f>IF(N581="základní",J581,0)</f>
        <v>0</v>
      </c>
      <c r="BF581" s="223">
        <f>IF(N581="snížená",J581,0)</f>
        <v>0</v>
      </c>
      <c r="BG581" s="223">
        <f>IF(N581="zákl. přenesená",J581,0)</f>
        <v>0</v>
      </c>
      <c r="BH581" s="223">
        <f>IF(N581="sníž. přenesená",J581,0)</f>
        <v>0</v>
      </c>
      <c r="BI581" s="223">
        <f>IF(N581="nulová",J581,0)</f>
        <v>0</v>
      </c>
      <c r="BJ581" s="16" t="s">
        <v>84</v>
      </c>
      <c r="BK581" s="223">
        <f>ROUND(I581*H581,2)</f>
        <v>0</v>
      </c>
      <c r="BL581" s="16" t="s">
        <v>191</v>
      </c>
      <c r="BM581" s="222" t="s">
        <v>787</v>
      </c>
    </row>
    <row r="582" s="12" customFormat="1">
      <c r="A582" s="12"/>
      <c r="B582" s="224"/>
      <c r="C582" s="225"/>
      <c r="D582" s="226" t="s">
        <v>162</v>
      </c>
      <c r="E582" s="227" t="s">
        <v>1</v>
      </c>
      <c r="F582" s="228" t="s">
        <v>86</v>
      </c>
      <c r="G582" s="225"/>
      <c r="H582" s="229">
        <v>2</v>
      </c>
      <c r="I582" s="230"/>
      <c r="J582" s="225"/>
      <c r="K582" s="225"/>
      <c r="L582" s="231"/>
      <c r="M582" s="232"/>
      <c r="N582" s="233"/>
      <c r="O582" s="233"/>
      <c r="P582" s="233"/>
      <c r="Q582" s="233"/>
      <c r="R582" s="233"/>
      <c r="S582" s="233"/>
      <c r="T582" s="234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T582" s="235" t="s">
        <v>162</v>
      </c>
      <c r="AU582" s="235" t="s">
        <v>84</v>
      </c>
      <c r="AV582" s="12" t="s">
        <v>86</v>
      </c>
      <c r="AW582" s="12" t="s">
        <v>32</v>
      </c>
      <c r="AX582" s="12" t="s">
        <v>76</v>
      </c>
      <c r="AY582" s="235" t="s">
        <v>155</v>
      </c>
    </row>
    <row r="583" s="13" customFormat="1">
      <c r="A583" s="13"/>
      <c r="B583" s="236"/>
      <c r="C583" s="237"/>
      <c r="D583" s="226" t="s">
        <v>162</v>
      </c>
      <c r="E583" s="238" t="s">
        <v>1</v>
      </c>
      <c r="F583" s="239" t="s">
        <v>164</v>
      </c>
      <c r="G583" s="237"/>
      <c r="H583" s="240">
        <v>2</v>
      </c>
      <c r="I583" s="241"/>
      <c r="J583" s="237"/>
      <c r="K583" s="237"/>
      <c r="L583" s="242"/>
      <c r="M583" s="243"/>
      <c r="N583" s="244"/>
      <c r="O583" s="244"/>
      <c r="P583" s="244"/>
      <c r="Q583" s="244"/>
      <c r="R583" s="244"/>
      <c r="S583" s="244"/>
      <c r="T583" s="24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6" t="s">
        <v>162</v>
      </c>
      <c r="AU583" s="246" t="s">
        <v>84</v>
      </c>
      <c r="AV583" s="13" t="s">
        <v>160</v>
      </c>
      <c r="AW583" s="13" t="s">
        <v>32</v>
      </c>
      <c r="AX583" s="13" t="s">
        <v>84</v>
      </c>
      <c r="AY583" s="246" t="s">
        <v>155</v>
      </c>
    </row>
    <row r="584" s="2" customFormat="1" ht="21.75" customHeight="1">
      <c r="A584" s="37"/>
      <c r="B584" s="38"/>
      <c r="C584" s="210" t="s">
        <v>788</v>
      </c>
      <c r="D584" s="210" t="s">
        <v>156</v>
      </c>
      <c r="E584" s="211" t="s">
        <v>789</v>
      </c>
      <c r="F584" s="212" t="s">
        <v>790</v>
      </c>
      <c r="G584" s="213" t="s">
        <v>189</v>
      </c>
      <c r="H584" s="214">
        <v>1</v>
      </c>
      <c r="I584" s="215"/>
      <c r="J584" s="216">
        <f>ROUND(I584*H584,2)</f>
        <v>0</v>
      </c>
      <c r="K584" s="217"/>
      <c r="L584" s="43"/>
      <c r="M584" s="218" t="s">
        <v>1</v>
      </c>
      <c r="N584" s="219" t="s">
        <v>41</v>
      </c>
      <c r="O584" s="90"/>
      <c r="P584" s="220">
        <f>O584*H584</f>
        <v>0</v>
      </c>
      <c r="Q584" s="220">
        <v>0</v>
      </c>
      <c r="R584" s="220">
        <f>Q584*H584</f>
        <v>0</v>
      </c>
      <c r="S584" s="220">
        <v>0</v>
      </c>
      <c r="T584" s="221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22" t="s">
        <v>191</v>
      </c>
      <c r="AT584" s="222" t="s">
        <v>156</v>
      </c>
      <c r="AU584" s="222" t="s">
        <v>84</v>
      </c>
      <c r="AY584" s="16" t="s">
        <v>155</v>
      </c>
      <c r="BE584" s="223">
        <f>IF(N584="základní",J584,0)</f>
        <v>0</v>
      </c>
      <c r="BF584" s="223">
        <f>IF(N584="snížená",J584,0)</f>
        <v>0</v>
      </c>
      <c r="BG584" s="223">
        <f>IF(N584="zákl. přenesená",J584,0)</f>
        <v>0</v>
      </c>
      <c r="BH584" s="223">
        <f>IF(N584="sníž. přenesená",J584,0)</f>
        <v>0</v>
      </c>
      <c r="BI584" s="223">
        <f>IF(N584="nulová",J584,0)</f>
        <v>0</v>
      </c>
      <c r="BJ584" s="16" t="s">
        <v>84</v>
      </c>
      <c r="BK584" s="223">
        <f>ROUND(I584*H584,2)</f>
        <v>0</v>
      </c>
      <c r="BL584" s="16" t="s">
        <v>191</v>
      </c>
      <c r="BM584" s="222" t="s">
        <v>791</v>
      </c>
    </row>
    <row r="585" s="12" customFormat="1">
      <c r="A585" s="12"/>
      <c r="B585" s="224"/>
      <c r="C585" s="225"/>
      <c r="D585" s="226" t="s">
        <v>162</v>
      </c>
      <c r="E585" s="227" t="s">
        <v>1</v>
      </c>
      <c r="F585" s="228" t="s">
        <v>84</v>
      </c>
      <c r="G585" s="225"/>
      <c r="H585" s="229">
        <v>1</v>
      </c>
      <c r="I585" s="230"/>
      <c r="J585" s="225"/>
      <c r="K585" s="225"/>
      <c r="L585" s="231"/>
      <c r="M585" s="232"/>
      <c r="N585" s="233"/>
      <c r="O585" s="233"/>
      <c r="P585" s="233"/>
      <c r="Q585" s="233"/>
      <c r="R585" s="233"/>
      <c r="S585" s="233"/>
      <c r="T585" s="234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T585" s="235" t="s">
        <v>162</v>
      </c>
      <c r="AU585" s="235" t="s">
        <v>84</v>
      </c>
      <c r="AV585" s="12" t="s">
        <v>86</v>
      </c>
      <c r="AW585" s="12" t="s">
        <v>32</v>
      </c>
      <c r="AX585" s="12" t="s">
        <v>76</v>
      </c>
      <c r="AY585" s="235" t="s">
        <v>155</v>
      </c>
    </row>
    <row r="586" s="13" customFormat="1">
      <c r="A586" s="13"/>
      <c r="B586" s="236"/>
      <c r="C586" s="237"/>
      <c r="D586" s="226" t="s">
        <v>162</v>
      </c>
      <c r="E586" s="238" t="s">
        <v>1</v>
      </c>
      <c r="F586" s="239" t="s">
        <v>164</v>
      </c>
      <c r="G586" s="237"/>
      <c r="H586" s="240">
        <v>1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6" t="s">
        <v>162</v>
      </c>
      <c r="AU586" s="246" t="s">
        <v>84</v>
      </c>
      <c r="AV586" s="13" t="s">
        <v>160</v>
      </c>
      <c r="AW586" s="13" t="s">
        <v>32</v>
      </c>
      <c r="AX586" s="13" t="s">
        <v>84</v>
      </c>
      <c r="AY586" s="246" t="s">
        <v>155</v>
      </c>
    </row>
    <row r="587" s="2" customFormat="1" ht="21.75" customHeight="1">
      <c r="A587" s="37"/>
      <c r="B587" s="38"/>
      <c r="C587" s="210" t="s">
        <v>792</v>
      </c>
      <c r="D587" s="210" t="s">
        <v>156</v>
      </c>
      <c r="E587" s="211" t="s">
        <v>793</v>
      </c>
      <c r="F587" s="212" t="s">
        <v>794</v>
      </c>
      <c r="G587" s="213" t="s">
        <v>189</v>
      </c>
      <c r="H587" s="214">
        <v>1</v>
      </c>
      <c r="I587" s="215"/>
      <c r="J587" s="216">
        <f>ROUND(I587*H587,2)</f>
        <v>0</v>
      </c>
      <c r="K587" s="217"/>
      <c r="L587" s="43"/>
      <c r="M587" s="218" t="s">
        <v>1</v>
      </c>
      <c r="N587" s="219" t="s">
        <v>41</v>
      </c>
      <c r="O587" s="90"/>
      <c r="P587" s="220">
        <f>O587*H587</f>
        <v>0</v>
      </c>
      <c r="Q587" s="220">
        <v>0</v>
      </c>
      <c r="R587" s="220">
        <f>Q587*H587</f>
        <v>0</v>
      </c>
      <c r="S587" s="220">
        <v>0</v>
      </c>
      <c r="T587" s="221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22" t="s">
        <v>191</v>
      </c>
      <c r="AT587" s="222" t="s">
        <v>156</v>
      </c>
      <c r="AU587" s="222" t="s">
        <v>84</v>
      </c>
      <c r="AY587" s="16" t="s">
        <v>155</v>
      </c>
      <c r="BE587" s="223">
        <f>IF(N587="základní",J587,0)</f>
        <v>0</v>
      </c>
      <c r="BF587" s="223">
        <f>IF(N587="snížená",J587,0)</f>
        <v>0</v>
      </c>
      <c r="BG587" s="223">
        <f>IF(N587="zákl. přenesená",J587,0)</f>
        <v>0</v>
      </c>
      <c r="BH587" s="223">
        <f>IF(N587="sníž. přenesená",J587,0)</f>
        <v>0</v>
      </c>
      <c r="BI587" s="223">
        <f>IF(N587="nulová",J587,0)</f>
        <v>0</v>
      </c>
      <c r="BJ587" s="16" t="s">
        <v>84</v>
      </c>
      <c r="BK587" s="223">
        <f>ROUND(I587*H587,2)</f>
        <v>0</v>
      </c>
      <c r="BL587" s="16" t="s">
        <v>191</v>
      </c>
      <c r="BM587" s="222" t="s">
        <v>795</v>
      </c>
    </row>
    <row r="588" s="12" customFormat="1">
      <c r="A588" s="12"/>
      <c r="B588" s="224"/>
      <c r="C588" s="225"/>
      <c r="D588" s="226" t="s">
        <v>162</v>
      </c>
      <c r="E588" s="227" t="s">
        <v>1</v>
      </c>
      <c r="F588" s="228" t="s">
        <v>796</v>
      </c>
      <c r="G588" s="225"/>
      <c r="H588" s="229">
        <v>1</v>
      </c>
      <c r="I588" s="230"/>
      <c r="J588" s="225"/>
      <c r="K588" s="225"/>
      <c r="L588" s="231"/>
      <c r="M588" s="232"/>
      <c r="N588" s="233"/>
      <c r="O588" s="233"/>
      <c r="P588" s="233"/>
      <c r="Q588" s="233"/>
      <c r="R588" s="233"/>
      <c r="S588" s="233"/>
      <c r="T588" s="234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T588" s="235" t="s">
        <v>162</v>
      </c>
      <c r="AU588" s="235" t="s">
        <v>84</v>
      </c>
      <c r="AV588" s="12" t="s">
        <v>86</v>
      </c>
      <c r="AW588" s="12" t="s">
        <v>32</v>
      </c>
      <c r="AX588" s="12" t="s">
        <v>76</v>
      </c>
      <c r="AY588" s="235" t="s">
        <v>155</v>
      </c>
    </row>
    <row r="589" s="13" customFormat="1">
      <c r="A589" s="13"/>
      <c r="B589" s="236"/>
      <c r="C589" s="237"/>
      <c r="D589" s="226" t="s">
        <v>162</v>
      </c>
      <c r="E589" s="238" t="s">
        <v>1</v>
      </c>
      <c r="F589" s="239" t="s">
        <v>164</v>
      </c>
      <c r="G589" s="237"/>
      <c r="H589" s="240">
        <v>1</v>
      </c>
      <c r="I589" s="241"/>
      <c r="J589" s="237"/>
      <c r="K589" s="237"/>
      <c r="L589" s="242"/>
      <c r="M589" s="243"/>
      <c r="N589" s="244"/>
      <c r="O589" s="244"/>
      <c r="P589" s="244"/>
      <c r="Q589" s="244"/>
      <c r="R589" s="244"/>
      <c r="S589" s="244"/>
      <c r="T589" s="24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6" t="s">
        <v>162</v>
      </c>
      <c r="AU589" s="246" t="s">
        <v>84</v>
      </c>
      <c r="AV589" s="13" t="s">
        <v>160</v>
      </c>
      <c r="AW589" s="13" t="s">
        <v>32</v>
      </c>
      <c r="AX589" s="13" t="s">
        <v>84</v>
      </c>
      <c r="AY589" s="246" t="s">
        <v>155</v>
      </c>
    </row>
    <row r="590" s="2" customFormat="1" ht="21.75" customHeight="1">
      <c r="A590" s="37"/>
      <c r="B590" s="38"/>
      <c r="C590" s="210" t="s">
        <v>797</v>
      </c>
      <c r="D590" s="210" t="s">
        <v>156</v>
      </c>
      <c r="E590" s="211" t="s">
        <v>798</v>
      </c>
      <c r="F590" s="212" t="s">
        <v>799</v>
      </c>
      <c r="G590" s="213" t="s">
        <v>159</v>
      </c>
      <c r="H590" s="214">
        <v>0.93600000000000005</v>
      </c>
      <c r="I590" s="215"/>
      <c r="J590" s="216">
        <f>ROUND(I590*H590,2)</f>
        <v>0</v>
      </c>
      <c r="K590" s="217"/>
      <c r="L590" s="43"/>
      <c r="M590" s="218" t="s">
        <v>1</v>
      </c>
      <c r="N590" s="219" t="s">
        <v>41</v>
      </c>
      <c r="O590" s="90"/>
      <c r="P590" s="220">
        <f>O590*H590</f>
        <v>0</v>
      </c>
      <c r="Q590" s="220">
        <v>0</v>
      </c>
      <c r="R590" s="220">
        <f>Q590*H590</f>
        <v>0</v>
      </c>
      <c r="S590" s="220">
        <v>0</v>
      </c>
      <c r="T590" s="221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22" t="s">
        <v>191</v>
      </c>
      <c r="AT590" s="222" t="s">
        <v>156</v>
      </c>
      <c r="AU590" s="222" t="s">
        <v>84</v>
      </c>
      <c r="AY590" s="16" t="s">
        <v>155</v>
      </c>
      <c r="BE590" s="223">
        <f>IF(N590="základní",J590,0)</f>
        <v>0</v>
      </c>
      <c r="BF590" s="223">
        <f>IF(N590="snížená",J590,0)</f>
        <v>0</v>
      </c>
      <c r="BG590" s="223">
        <f>IF(N590="zákl. přenesená",J590,0)</f>
        <v>0</v>
      </c>
      <c r="BH590" s="223">
        <f>IF(N590="sníž. přenesená",J590,0)</f>
        <v>0</v>
      </c>
      <c r="BI590" s="223">
        <f>IF(N590="nulová",J590,0)</f>
        <v>0</v>
      </c>
      <c r="BJ590" s="16" t="s">
        <v>84</v>
      </c>
      <c r="BK590" s="223">
        <f>ROUND(I590*H590,2)</f>
        <v>0</v>
      </c>
      <c r="BL590" s="16" t="s">
        <v>191</v>
      </c>
      <c r="BM590" s="222" t="s">
        <v>800</v>
      </c>
    </row>
    <row r="591" s="12" customFormat="1">
      <c r="A591" s="12"/>
      <c r="B591" s="224"/>
      <c r="C591" s="225"/>
      <c r="D591" s="226" t="s">
        <v>162</v>
      </c>
      <c r="E591" s="227" t="s">
        <v>1</v>
      </c>
      <c r="F591" s="228" t="s">
        <v>801</v>
      </c>
      <c r="G591" s="225"/>
      <c r="H591" s="229">
        <v>0.41599999999999998</v>
      </c>
      <c r="I591" s="230"/>
      <c r="J591" s="225"/>
      <c r="K591" s="225"/>
      <c r="L591" s="231"/>
      <c r="M591" s="232"/>
      <c r="N591" s="233"/>
      <c r="O591" s="233"/>
      <c r="P591" s="233"/>
      <c r="Q591" s="233"/>
      <c r="R591" s="233"/>
      <c r="S591" s="233"/>
      <c r="T591" s="234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T591" s="235" t="s">
        <v>162</v>
      </c>
      <c r="AU591" s="235" t="s">
        <v>84</v>
      </c>
      <c r="AV591" s="12" t="s">
        <v>86</v>
      </c>
      <c r="AW591" s="12" t="s">
        <v>32</v>
      </c>
      <c r="AX591" s="12" t="s">
        <v>76</v>
      </c>
      <c r="AY591" s="235" t="s">
        <v>155</v>
      </c>
    </row>
    <row r="592" s="12" customFormat="1">
      <c r="A592" s="12"/>
      <c r="B592" s="224"/>
      <c r="C592" s="225"/>
      <c r="D592" s="226" t="s">
        <v>162</v>
      </c>
      <c r="E592" s="227" t="s">
        <v>1</v>
      </c>
      <c r="F592" s="228" t="s">
        <v>802</v>
      </c>
      <c r="G592" s="225"/>
      <c r="H592" s="229">
        <v>0.52000000000000002</v>
      </c>
      <c r="I592" s="230"/>
      <c r="J592" s="225"/>
      <c r="K592" s="225"/>
      <c r="L592" s="231"/>
      <c r="M592" s="232"/>
      <c r="N592" s="233"/>
      <c r="O592" s="233"/>
      <c r="P592" s="233"/>
      <c r="Q592" s="233"/>
      <c r="R592" s="233"/>
      <c r="S592" s="233"/>
      <c r="T592" s="234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T592" s="235" t="s">
        <v>162</v>
      </c>
      <c r="AU592" s="235" t="s">
        <v>84</v>
      </c>
      <c r="AV592" s="12" t="s">
        <v>86</v>
      </c>
      <c r="AW592" s="12" t="s">
        <v>32</v>
      </c>
      <c r="AX592" s="12" t="s">
        <v>76</v>
      </c>
      <c r="AY592" s="235" t="s">
        <v>155</v>
      </c>
    </row>
    <row r="593" s="13" customFormat="1">
      <c r="A593" s="13"/>
      <c r="B593" s="236"/>
      <c r="C593" s="237"/>
      <c r="D593" s="226" t="s">
        <v>162</v>
      </c>
      <c r="E593" s="238" t="s">
        <v>1</v>
      </c>
      <c r="F593" s="239" t="s">
        <v>164</v>
      </c>
      <c r="G593" s="237"/>
      <c r="H593" s="240">
        <v>0.93600000000000005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6" t="s">
        <v>162</v>
      </c>
      <c r="AU593" s="246" t="s">
        <v>84</v>
      </c>
      <c r="AV593" s="13" t="s">
        <v>160</v>
      </c>
      <c r="AW593" s="13" t="s">
        <v>32</v>
      </c>
      <c r="AX593" s="13" t="s">
        <v>84</v>
      </c>
      <c r="AY593" s="246" t="s">
        <v>155</v>
      </c>
    </row>
    <row r="594" s="2" customFormat="1" ht="21.75" customHeight="1">
      <c r="A594" s="37"/>
      <c r="B594" s="38"/>
      <c r="C594" s="210" t="s">
        <v>803</v>
      </c>
      <c r="D594" s="210" t="s">
        <v>156</v>
      </c>
      <c r="E594" s="211" t="s">
        <v>804</v>
      </c>
      <c r="F594" s="212" t="s">
        <v>805</v>
      </c>
      <c r="G594" s="213" t="s">
        <v>200</v>
      </c>
      <c r="H594" s="214">
        <v>0.29399999999999998</v>
      </c>
      <c r="I594" s="215"/>
      <c r="J594" s="216">
        <f>ROUND(I594*H594,2)</f>
        <v>0</v>
      </c>
      <c r="K594" s="217"/>
      <c r="L594" s="43"/>
      <c r="M594" s="218" t="s">
        <v>1</v>
      </c>
      <c r="N594" s="219" t="s">
        <v>41</v>
      </c>
      <c r="O594" s="90"/>
      <c r="P594" s="220">
        <f>O594*H594</f>
        <v>0</v>
      </c>
      <c r="Q594" s="220">
        <v>0</v>
      </c>
      <c r="R594" s="220">
        <f>Q594*H594</f>
        <v>0</v>
      </c>
      <c r="S594" s="220">
        <v>0</v>
      </c>
      <c r="T594" s="221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22" t="s">
        <v>191</v>
      </c>
      <c r="AT594" s="222" t="s">
        <v>156</v>
      </c>
      <c r="AU594" s="222" t="s">
        <v>84</v>
      </c>
      <c r="AY594" s="16" t="s">
        <v>155</v>
      </c>
      <c r="BE594" s="223">
        <f>IF(N594="základní",J594,0)</f>
        <v>0</v>
      </c>
      <c r="BF594" s="223">
        <f>IF(N594="snížená",J594,0)</f>
        <v>0</v>
      </c>
      <c r="BG594" s="223">
        <f>IF(N594="zákl. přenesená",J594,0)</f>
        <v>0</v>
      </c>
      <c r="BH594" s="223">
        <f>IF(N594="sníž. přenesená",J594,0)</f>
        <v>0</v>
      </c>
      <c r="BI594" s="223">
        <f>IF(N594="nulová",J594,0)</f>
        <v>0</v>
      </c>
      <c r="BJ594" s="16" t="s">
        <v>84</v>
      </c>
      <c r="BK594" s="223">
        <f>ROUND(I594*H594,2)</f>
        <v>0</v>
      </c>
      <c r="BL594" s="16" t="s">
        <v>191</v>
      </c>
      <c r="BM594" s="222" t="s">
        <v>806</v>
      </c>
    </row>
    <row r="595" s="12" customFormat="1">
      <c r="A595" s="12"/>
      <c r="B595" s="224"/>
      <c r="C595" s="225"/>
      <c r="D595" s="226" t="s">
        <v>162</v>
      </c>
      <c r="E595" s="227" t="s">
        <v>1</v>
      </c>
      <c r="F595" s="228" t="s">
        <v>807</v>
      </c>
      <c r="G595" s="225"/>
      <c r="H595" s="229">
        <v>0.14699999999999999</v>
      </c>
      <c r="I595" s="230"/>
      <c r="J595" s="225"/>
      <c r="K595" s="225"/>
      <c r="L595" s="231"/>
      <c r="M595" s="232"/>
      <c r="N595" s="233"/>
      <c r="O595" s="233"/>
      <c r="P595" s="233"/>
      <c r="Q595" s="233"/>
      <c r="R595" s="233"/>
      <c r="S595" s="233"/>
      <c r="T595" s="234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T595" s="235" t="s">
        <v>162</v>
      </c>
      <c r="AU595" s="235" t="s">
        <v>84</v>
      </c>
      <c r="AV595" s="12" t="s">
        <v>86</v>
      </c>
      <c r="AW595" s="12" t="s">
        <v>32</v>
      </c>
      <c r="AX595" s="12" t="s">
        <v>76</v>
      </c>
      <c r="AY595" s="235" t="s">
        <v>155</v>
      </c>
    </row>
    <row r="596" s="12" customFormat="1">
      <c r="A596" s="12"/>
      <c r="B596" s="224"/>
      <c r="C596" s="225"/>
      <c r="D596" s="226" t="s">
        <v>162</v>
      </c>
      <c r="E596" s="227" t="s">
        <v>1</v>
      </c>
      <c r="F596" s="228" t="s">
        <v>807</v>
      </c>
      <c r="G596" s="225"/>
      <c r="H596" s="229">
        <v>0.14699999999999999</v>
      </c>
      <c r="I596" s="230"/>
      <c r="J596" s="225"/>
      <c r="K596" s="225"/>
      <c r="L596" s="231"/>
      <c r="M596" s="232"/>
      <c r="N596" s="233"/>
      <c r="O596" s="233"/>
      <c r="P596" s="233"/>
      <c r="Q596" s="233"/>
      <c r="R596" s="233"/>
      <c r="S596" s="233"/>
      <c r="T596" s="234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T596" s="235" t="s">
        <v>162</v>
      </c>
      <c r="AU596" s="235" t="s">
        <v>84</v>
      </c>
      <c r="AV596" s="12" t="s">
        <v>86</v>
      </c>
      <c r="AW596" s="12" t="s">
        <v>32</v>
      </c>
      <c r="AX596" s="12" t="s">
        <v>76</v>
      </c>
      <c r="AY596" s="235" t="s">
        <v>155</v>
      </c>
    </row>
    <row r="597" s="13" customFormat="1">
      <c r="A597" s="13"/>
      <c r="B597" s="236"/>
      <c r="C597" s="237"/>
      <c r="D597" s="226" t="s">
        <v>162</v>
      </c>
      <c r="E597" s="238" t="s">
        <v>1</v>
      </c>
      <c r="F597" s="239" t="s">
        <v>164</v>
      </c>
      <c r="G597" s="237"/>
      <c r="H597" s="240">
        <v>0.29399999999999998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6" t="s">
        <v>162</v>
      </c>
      <c r="AU597" s="246" t="s">
        <v>84</v>
      </c>
      <c r="AV597" s="13" t="s">
        <v>160</v>
      </c>
      <c r="AW597" s="13" t="s">
        <v>32</v>
      </c>
      <c r="AX597" s="13" t="s">
        <v>84</v>
      </c>
      <c r="AY597" s="246" t="s">
        <v>155</v>
      </c>
    </row>
    <row r="598" s="2" customFormat="1" ht="21.75" customHeight="1">
      <c r="A598" s="37"/>
      <c r="B598" s="38"/>
      <c r="C598" s="210" t="s">
        <v>808</v>
      </c>
      <c r="D598" s="210" t="s">
        <v>156</v>
      </c>
      <c r="E598" s="211" t="s">
        <v>809</v>
      </c>
      <c r="F598" s="212" t="s">
        <v>810</v>
      </c>
      <c r="G598" s="213" t="s">
        <v>200</v>
      </c>
      <c r="H598" s="214">
        <v>1.1140000000000001</v>
      </c>
      <c r="I598" s="215"/>
      <c r="J598" s="216">
        <f>ROUND(I598*H598,2)</f>
        <v>0</v>
      </c>
      <c r="K598" s="217"/>
      <c r="L598" s="43"/>
      <c r="M598" s="218" t="s">
        <v>1</v>
      </c>
      <c r="N598" s="219" t="s">
        <v>41</v>
      </c>
      <c r="O598" s="90"/>
      <c r="P598" s="220">
        <f>O598*H598</f>
        <v>0</v>
      </c>
      <c r="Q598" s="220">
        <v>0</v>
      </c>
      <c r="R598" s="220">
        <f>Q598*H598</f>
        <v>0</v>
      </c>
      <c r="S598" s="220">
        <v>0</v>
      </c>
      <c r="T598" s="221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22" t="s">
        <v>191</v>
      </c>
      <c r="AT598" s="222" t="s">
        <v>156</v>
      </c>
      <c r="AU598" s="222" t="s">
        <v>84</v>
      </c>
      <c r="AY598" s="16" t="s">
        <v>155</v>
      </c>
      <c r="BE598" s="223">
        <f>IF(N598="základní",J598,0)</f>
        <v>0</v>
      </c>
      <c r="BF598" s="223">
        <f>IF(N598="snížená",J598,0)</f>
        <v>0</v>
      </c>
      <c r="BG598" s="223">
        <f>IF(N598="zákl. přenesená",J598,0)</f>
        <v>0</v>
      </c>
      <c r="BH598" s="223">
        <f>IF(N598="sníž. přenesená",J598,0)</f>
        <v>0</v>
      </c>
      <c r="BI598" s="223">
        <f>IF(N598="nulová",J598,0)</f>
        <v>0</v>
      </c>
      <c r="BJ598" s="16" t="s">
        <v>84</v>
      </c>
      <c r="BK598" s="223">
        <f>ROUND(I598*H598,2)</f>
        <v>0</v>
      </c>
      <c r="BL598" s="16" t="s">
        <v>191</v>
      </c>
      <c r="BM598" s="222" t="s">
        <v>811</v>
      </c>
    </row>
    <row r="599" s="12" customFormat="1">
      <c r="A599" s="12"/>
      <c r="B599" s="224"/>
      <c r="C599" s="225"/>
      <c r="D599" s="226" t="s">
        <v>162</v>
      </c>
      <c r="E599" s="227" t="s">
        <v>1</v>
      </c>
      <c r="F599" s="228" t="s">
        <v>812</v>
      </c>
      <c r="G599" s="225"/>
      <c r="H599" s="229">
        <v>1.1140000000000001</v>
      </c>
      <c r="I599" s="230"/>
      <c r="J599" s="225"/>
      <c r="K599" s="225"/>
      <c r="L599" s="231"/>
      <c r="M599" s="232"/>
      <c r="N599" s="233"/>
      <c r="O599" s="233"/>
      <c r="P599" s="233"/>
      <c r="Q599" s="233"/>
      <c r="R599" s="233"/>
      <c r="S599" s="233"/>
      <c r="T599" s="234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35" t="s">
        <v>162</v>
      </c>
      <c r="AU599" s="235" t="s">
        <v>84</v>
      </c>
      <c r="AV599" s="12" t="s">
        <v>86</v>
      </c>
      <c r="AW599" s="12" t="s">
        <v>32</v>
      </c>
      <c r="AX599" s="12" t="s">
        <v>76</v>
      </c>
      <c r="AY599" s="235" t="s">
        <v>155</v>
      </c>
    </row>
    <row r="600" s="13" customFormat="1">
      <c r="A600" s="13"/>
      <c r="B600" s="236"/>
      <c r="C600" s="237"/>
      <c r="D600" s="226" t="s">
        <v>162</v>
      </c>
      <c r="E600" s="238" t="s">
        <v>1</v>
      </c>
      <c r="F600" s="239" t="s">
        <v>164</v>
      </c>
      <c r="G600" s="237"/>
      <c r="H600" s="240">
        <v>1.1140000000000001</v>
      </c>
      <c r="I600" s="241"/>
      <c r="J600" s="237"/>
      <c r="K600" s="237"/>
      <c r="L600" s="242"/>
      <c r="M600" s="243"/>
      <c r="N600" s="244"/>
      <c r="O600" s="244"/>
      <c r="P600" s="244"/>
      <c r="Q600" s="244"/>
      <c r="R600" s="244"/>
      <c r="S600" s="244"/>
      <c r="T600" s="24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6" t="s">
        <v>162</v>
      </c>
      <c r="AU600" s="246" t="s">
        <v>84</v>
      </c>
      <c r="AV600" s="13" t="s">
        <v>160</v>
      </c>
      <c r="AW600" s="13" t="s">
        <v>32</v>
      </c>
      <c r="AX600" s="13" t="s">
        <v>84</v>
      </c>
      <c r="AY600" s="246" t="s">
        <v>155</v>
      </c>
    </row>
    <row r="601" s="2" customFormat="1" ht="21.75" customHeight="1">
      <c r="A601" s="37"/>
      <c r="B601" s="38"/>
      <c r="C601" s="210" t="s">
        <v>813</v>
      </c>
      <c r="D601" s="210" t="s">
        <v>156</v>
      </c>
      <c r="E601" s="211" t="s">
        <v>814</v>
      </c>
      <c r="F601" s="212" t="s">
        <v>815</v>
      </c>
      <c r="G601" s="213" t="s">
        <v>189</v>
      </c>
      <c r="H601" s="214">
        <v>4</v>
      </c>
      <c r="I601" s="215"/>
      <c r="J601" s="216">
        <f>ROUND(I601*H601,2)</f>
        <v>0</v>
      </c>
      <c r="K601" s="217"/>
      <c r="L601" s="43"/>
      <c r="M601" s="218" t="s">
        <v>1</v>
      </c>
      <c r="N601" s="219" t="s">
        <v>41</v>
      </c>
      <c r="O601" s="90"/>
      <c r="P601" s="220">
        <f>O601*H601</f>
        <v>0</v>
      </c>
      <c r="Q601" s="220">
        <v>0</v>
      </c>
      <c r="R601" s="220">
        <f>Q601*H601</f>
        <v>0</v>
      </c>
      <c r="S601" s="220">
        <v>0</v>
      </c>
      <c r="T601" s="221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222" t="s">
        <v>191</v>
      </c>
      <c r="AT601" s="222" t="s">
        <v>156</v>
      </c>
      <c r="AU601" s="222" t="s">
        <v>84</v>
      </c>
      <c r="AY601" s="16" t="s">
        <v>155</v>
      </c>
      <c r="BE601" s="223">
        <f>IF(N601="základní",J601,0)</f>
        <v>0</v>
      </c>
      <c r="BF601" s="223">
        <f>IF(N601="snížená",J601,0)</f>
        <v>0</v>
      </c>
      <c r="BG601" s="223">
        <f>IF(N601="zákl. přenesená",J601,0)</f>
        <v>0</v>
      </c>
      <c r="BH601" s="223">
        <f>IF(N601="sníž. přenesená",J601,0)</f>
        <v>0</v>
      </c>
      <c r="BI601" s="223">
        <f>IF(N601="nulová",J601,0)</f>
        <v>0</v>
      </c>
      <c r="BJ601" s="16" t="s">
        <v>84</v>
      </c>
      <c r="BK601" s="223">
        <f>ROUND(I601*H601,2)</f>
        <v>0</v>
      </c>
      <c r="BL601" s="16" t="s">
        <v>191</v>
      </c>
      <c r="BM601" s="222" t="s">
        <v>816</v>
      </c>
    </row>
    <row r="602" s="12" customFormat="1">
      <c r="A602" s="12"/>
      <c r="B602" s="224"/>
      <c r="C602" s="225"/>
      <c r="D602" s="226" t="s">
        <v>162</v>
      </c>
      <c r="E602" s="227" t="s">
        <v>1</v>
      </c>
      <c r="F602" s="228" t="s">
        <v>160</v>
      </c>
      <c r="G602" s="225"/>
      <c r="H602" s="229">
        <v>4</v>
      </c>
      <c r="I602" s="230"/>
      <c r="J602" s="225"/>
      <c r="K602" s="225"/>
      <c r="L602" s="231"/>
      <c r="M602" s="232"/>
      <c r="N602" s="233"/>
      <c r="O602" s="233"/>
      <c r="P602" s="233"/>
      <c r="Q602" s="233"/>
      <c r="R602" s="233"/>
      <c r="S602" s="233"/>
      <c r="T602" s="234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T602" s="235" t="s">
        <v>162</v>
      </c>
      <c r="AU602" s="235" t="s">
        <v>84</v>
      </c>
      <c r="AV602" s="12" t="s">
        <v>86</v>
      </c>
      <c r="AW602" s="12" t="s">
        <v>32</v>
      </c>
      <c r="AX602" s="12" t="s">
        <v>76</v>
      </c>
      <c r="AY602" s="235" t="s">
        <v>155</v>
      </c>
    </row>
    <row r="603" s="13" customFormat="1">
      <c r="A603" s="13"/>
      <c r="B603" s="236"/>
      <c r="C603" s="237"/>
      <c r="D603" s="226" t="s">
        <v>162</v>
      </c>
      <c r="E603" s="238" t="s">
        <v>1</v>
      </c>
      <c r="F603" s="239" t="s">
        <v>164</v>
      </c>
      <c r="G603" s="237"/>
      <c r="H603" s="240">
        <v>4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6" t="s">
        <v>162</v>
      </c>
      <c r="AU603" s="246" t="s">
        <v>84</v>
      </c>
      <c r="AV603" s="13" t="s">
        <v>160</v>
      </c>
      <c r="AW603" s="13" t="s">
        <v>32</v>
      </c>
      <c r="AX603" s="13" t="s">
        <v>84</v>
      </c>
      <c r="AY603" s="246" t="s">
        <v>155</v>
      </c>
    </row>
    <row r="604" s="2" customFormat="1" ht="21.75" customHeight="1">
      <c r="A604" s="37"/>
      <c r="B604" s="38"/>
      <c r="C604" s="210" t="s">
        <v>817</v>
      </c>
      <c r="D604" s="210" t="s">
        <v>156</v>
      </c>
      <c r="E604" s="211" t="s">
        <v>818</v>
      </c>
      <c r="F604" s="212" t="s">
        <v>819</v>
      </c>
      <c r="G604" s="213" t="s">
        <v>189</v>
      </c>
      <c r="H604" s="214">
        <v>0.45000000000000001</v>
      </c>
      <c r="I604" s="215"/>
      <c r="J604" s="216">
        <f>ROUND(I604*H604,2)</f>
        <v>0</v>
      </c>
      <c r="K604" s="217"/>
      <c r="L604" s="43"/>
      <c r="M604" s="218" t="s">
        <v>1</v>
      </c>
      <c r="N604" s="219" t="s">
        <v>41</v>
      </c>
      <c r="O604" s="90"/>
      <c r="P604" s="220">
        <f>O604*H604</f>
        <v>0</v>
      </c>
      <c r="Q604" s="220">
        <v>0</v>
      </c>
      <c r="R604" s="220">
        <f>Q604*H604</f>
        <v>0</v>
      </c>
      <c r="S604" s="220">
        <v>0</v>
      </c>
      <c r="T604" s="221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22" t="s">
        <v>191</v>
      </c>
      <c r="AT604" s="222" t="s">
        <v>156</v>
      </c>
      <c r="AU604" s="222" t="s">
        <v>84</v>
      </c>
      <c r="AY604" s="16" t="s">
        <v>155</v>
      </c>
      <c r="BE604" s="223">
        <f>IF(N604="základní",J604,0)</f>
        <v>0</v>
      </c>
      <c r="BF604" s="223">
        <f>IF(N604="snížená",J604,0)</f>
        <v>0</v>
      </c>
      <c r="BG604" s="223">
        <f>IF(N604="zákl. přenesená",J604,0)</f>
        <v>0</v>
      </c>
      <c r="BH604" s="223">
        <f>IF(N604="sníž. přenesená",J604,0)</f>
        <v>0</v>
      </c>
      <c r="BI604" s="223">
        <f>IF(N604="nulová",J604,0)</f>
        <v>0</v>
      </c>
      <c r="BJ604" s="16" t="s">
        <v>84</v>
      </c>
      <c r="BK604" s="223">
        <f>ROUND(I604*H604,2)</f>
        <v>0</v>
      </c>
      <c r="BL604" s="16" t="s">
        <v>191</v>
      </c>
      <c r="BM604" s="222" t="s">
        <v>820</v>
      </c>
    </row>
    <row r="605" s="12" customFormat="1">
      <c r="A605" s="12"/>
      <c r="B605" s="224"/>
      <c r="C605" s="225"/>
      <c r="D605" s="226" t="s">
        <v>162</v>
      </c>
      <c r="E605" s="227" t="s">
        <v>1</v>
      </c>
      <c r="F605" s="228" t="s">
        <v>821</v>
      </c>
      <c r="G605" s="225"/>
      <c r="H605" s="229">
        <v>0.45000000000000001</v>
      </c>
      <c r="I605" s="230"/>
      <c r="J605" s="225"/>
      <c r="K605" s="225"/>
      <c r="L605" s="231"/>
      <c r="M605" s="232"/>
      <c r="N605" s="233"/>
      <c r="O605" s="233"/>
      <c r="P605" s="233"/>
      <c r="Q605" s="233"/>
      <c r="R605" s="233"/>
      <c r="S605" s="233"/>
      <c r="T605" s="234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T605" s="235" t="s">
        <v>162</v>
      </c>
      <c r="AU605" s="235" t="s">
        <v>84</v>
      </c>
      <c r="AV605" s="12" t="s">
        <v>86</v>
      </c>
      <c r="AW605" s="12" t="s">
        <v>32</v>
      </c>
      <c r="AX605" s="12" t="s">
        <v>76</v>
      </c>
      <c r="AY605" s="235" t="s">
        <v>155</v>
      </c>
    </row>
    <row r="606" s="13" customFormat="1">
      <c r="A606" s="13"/>
      <c r="B606" s="236"/>
      <c r="C606" s="237"/>
      <c r="D606" s="226" t="s">
        <v>162</v>
      </c>
      <c r="E606" s="238" t="s">
        <v>1</v>
      </c>
      <c r="F606" s="239" t="s">
        <v>164</v>
      </c>
      <c r="G606" s="237"/>
      <c r="H606" s="240">
        <v>0.45000000000000001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6" t="s">
        <v>162</v>
      </c>
      <c r="AU606" s="246" t="s">
        <v>84</v>
      </c>
      <c r="AV606" s="13" t="s">
        <v>160</v>
      </c>
      <c r="AW606" s="13" t="s">
        <v>32</v>
      </c>
      <c r="AX606" s="13" t="s">
        <v>84</v>
      </c>
      <c r="AY606" s="246" t="s">
        <v>155</v>
      </c>
    </row>
    <row r="607" s="2" customFormat="1" ht="16.5" customHeight="1">
      <c r="A607" s="37"/>
      <c r="B607" s="38"/>
      <c r="C607" s="210" t="s">
        <v>822</v>
      </c>
      <c r="D607" s="210" t="s">
        <v>156</v>
      </c>
      <c r="E607" s="211" t="s">
        <v>823</v>
      </c>
      <c r="F607" s="212" t="s">
        <v>824</v>
      </c>
      <c r="G607" s="213" t="s">
        <v>175</v>
      </c>
      <c r="H607" s="214">
        <v>96</v>
      </c>
      <c r="I607" s="215"/>
      <c r="J607" s="216">
        <f>ROUND(I607*H607,2)</f>
        <v>0</v>
      </c>
      <c r="K607" s="217"/>
      <c r="L607" s="43"/>
      <c r="M607" s="218" t="s">
        <v>1</v>
      </c>
      <c r="N607" s="219" t="s">
        <v>41</v>
      </c>
      <c r="O607" s="90"/>
      <c r="P607" s="220">
        <f>O607*H607</f>
        <v>0</v>
      </c>
      <c r="Q607" s="220">
        <v>0</v>
      </c>
      <c r="R607" s="220">
        <f>Q607*H607</f>
        <v>0</v>
      </c>
      <c r="S607" s="220">
        <v>0</v>
      </c>
      <c r="T607" s="221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22" t="s">
        <v>191</v>
      </c>
      <c r="AT607" s="222" t="s">
        <v>156</v>
      </c>
      <c r="AU607" s="222" t="s">
        <v>84</v>
      </c>
      <c r="AY607" s="16" t="s">
        <v>155</v>
      </c>
      <c r="BE607" s="223">
        <f>IF(N607="základní",J607,0)</f>
        <v>0</v>
      </c>
      <c r="BF607" s="223">
        <f>IF(N607="snížená",J607,0)</f>
        <v>0</v>
      </c>
      <c r="BG607" s="223">
        <f>IF(N607="zákl. přenesená",J607,0)</f>
        <v>0</v>
      </c>
      <c r="BH607" s="223">
        <f>IF(N607="sníž. přenesená",J607,0)</f>
        <v>0</v>
      </c>
      <c r="BI607" s="223">
        <f>IF(N607="nulová",J607,0)</f>
        <v>0</v>
      </c>
      <c r="BJ607" s="16" t="s">
        <v>84</v>
      </c>
      <c r="BK607" s="223">
        <f>ROUND(I607*H607,2)</f>
        <v>0</v>
      </c>
      <c r="BL607" s="16" t="s">
        <v>191</v>
      </c>
      <c r="BM607" s="222" t="s">
        <v>825</v>
      </c>
    </row>
    <row r="608" s="12" customFormat="1">
      <c r="A608" s="12"/>
      <c r="B608" s="224"/>
      <c r="C608" s="225"/>
      <c r="D608" s="226" t="s">
        <v>162</v>
      </c>
      <c r="E608" s="227" t="s">
        <v>1</v>
      </c>
      <c r="F608" s="228" t="s">
        <v>681</v>
      </c>
      <c r="G608" s="225"/>
      <c r="H608" s="229">
        <v>96</v>
      </c>
      <c r="I608" s="230"/>
      <c r="J608" s="225"/>
      <c r="K608" s="225"/>
      <c r="L608" s="231"/>
      <c r="M608" s="232"/>
      <c r="N608" s="233"/>
      <c r="O608" s="233"/>
      <c r="P608" s="233"/>
      <c r="Q608" s="233"/>
      <c r="R608" s="233"/>
      <c r="S608" s="233"/>
      <c r="T608" s="234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T608" s="235" t="s">
        <v>162</v>
      </c>
      <c r="AU608" s="235" t="s">
        <v>84</v>
      </c>
      <c r="AV608" s="12" t="s">
        <v>86</v>
      </c>
      <c r="AW608" s="12" t="s">
        <v>32</v>
      </c>
      <c r="AX608" s="12" t="s">
        <v>76</v>
      </c>
      <c r="AY608" s="235" t="s">
        <v>155</v>
      </c>
    </row>
    <row r="609" s="13" customFormat="1">
      <c r="A609" s="13"/>
      <c r="B609" s="236"/>
      <c r="C609" s="237"/>
      <c r="D609" s="226" t="s">
        <v>162</v>
      </c>
      <c r="E609" s="238" t="s">
        <v>1</v>
      </c>
      <c r="F609" s="239" t="s">
        <v>164</v>
      </c>
      <c r="G609" s="237"/>
      <c r="H609" s="240">
        <v>96</v>
      </c>
      <c r="I609" s="241"/>
      <c r="J609" s="237"/>
      <c r="K609" s="237"/>
      <c r="L609" s="242"/>
      <c r="M609" s="243"/>
      <c r="N609" s="244"/>
      <c r="O609" s="244"/>
      <c r="P609" s="244"/>
      <c r="Q609" s="244"/>
      <c r="R609" s="244"/>
      <c r="S609" s="244"/>
      <c r="T609" s="24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6" t="s">
        <v>162</v>
      </c>
      <c r="AU609" s="246" t="s">
        <v>84</v>
      </c>
      <c r="AV609" s="13" t="s">
        <v>160</v>
      </c>
      <c r="AW609" s="13" t="s">
        <v>32</v>
      </c>
      <c r="AX609" s="13" t="s">
        <v>84</v>
      </c>
      <c r="AY609" s="246" t="s">
        <v>155</v>
      </c>
    </row>
    <row r="610" s="2" customFormat="1" ht="16.5" customHeight="1">
      <c r="A610" s="37"/>
      <c r="B610" s="38"/>
      <c r="C610" s="210" t="s">
        <v>826</v>
      </c>
      <c r="D610" s="210" t="s">
        <v>156</v>
      </c>
      <c r="E610" s="211" t="s">
        <v>827</v>
      </c>
      <c r="F610" s="212" t="s">
        <v>828</v>
      </c>
      <c r="G610" s="213" t="s">
        <v>175</v>
      </c>
      <c r="H610" s="214">
        <v>220</v>
      </c>
      <c r="I610" s="215"/>
      <c r="J610" s="216">
        <f>ROUND(I610*H610,2)</f>
        <v>0</v>
      </c>
      <c r="K610" s="217"/>
      <c r="L610" s="43"/>
      <c r="M610" s="218" t="s">
        <v>1</v>
      </c>
      <c r="N610" s="219" t="s">
        <v>41</v>
      </c>
      <c r="O610" s="90"/>
      <c r="P610" s="220">
        <f>O610*H610</f>
        <v>0</v>
      </c>
      <c r="Q610" s="220">
        <v>0</v>
      </c>
      <c r="R610" s="220">
        <f>Q610*H610</f>
        <v>0</v>
      </c>
      <c r="S610" s="220">
        <v>0</v>
      </c>
      <c r="T610" s="221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22" t="s">
        <v>191</v>
      </c>
      <c r="AT610" s="222" t="s">
        <v>156</v>
      </c>
      <c r="AU610" s="222" t="s">
        <v>84</v>
      </c>
      <c r="AY610" s="16" t="s">
        <v>155</v>
      </c>
      <c r="BE610" s="223">
        <f>IF(N610="základní",J610,0)</f>
        <v>0</v>
      </c>
      <c r="BF610" s="223">
        <f>IF(N610="snížená",J610,0)</f>
        <v>0</v>
      </c>
      <c r="BG610" s="223">
        <f>IF(N610="zákl. přenesená",J610,0)</f>
        <v>0</v>
      </c>
      <c r="BH610" s="223">
        <f>IF(N610="sníž. přenesená",J610,0)</f>
        <v>0</v>
      </c>
      <c r="BI610" s="223">
        <f>IF(N610="nulová",J610,0)</f>
        <v>0</v>
      </c>
      <c r="BJ610" s="16" t="s">
        <v>84</v>
      </c>
      <c r="BK610" s="223">
        <f>ROUND(I610*H610,2)</f>
        <v>0</v>
      </c>
      <c r="BL610" s="16" t="s">
        <v>191</v>
      </c>
      <c r="BM610" s="222" t="s">
        <v>829</v>
      </c>
    </row>
    <row r="611" s="12" customFormat="1">
      <c r="A611" s="12"/>
      <c r="B611" s="224"/>
      <c r="C611" s="225"/>
      <c r="D611" s="226" t="s">
        <v>162</v>
      </c>
      <c r="E611" s="227" t="s">
        <v>1</v>
      </c>
      <c r="F611" s="228" t="s">
        <v>830</v>
      </c>
      <c r="G611" s="225"/>
      <c r="H611" s="229">
        <v>220</v>
      </c>
      <c r="I611" s="230"/>
      <c r="J611" s="225"/>
      <c r="K611" s="225"/>
      <c r="L611" s="231"/>
      <c r="M611" s="232"/>
      <c r="N611" s="233"/>
      <c r="O611" s="233"/>
      <c r="P611" s="233"/>
      <c r="Q611" s="233"/>
      <c r="R611" s="233"/>
      <c r="S611" s="233"/>
      <c r="T611" s="234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T611" s="235" t="s">
        <v>162</v>
      </c>
      <c r="AU611" s="235" t="s">
        <v>84</v>
      </c>
      <c r="AV611" s="12" t="s">
        <v>86</v>
      </c>
      <c r="AW611" s="12" t="s">
        <v>32</v>
      </c>
      <c r="AX611" s="12" t="s">
        <v>76</v>
      </c>
      <c r="AY611" s="235" t="s">
        <v>155</v>
      </c>
    </row>
    <row r="612" s="13" customFormat="1">
      <c r="A612" s="13"/>
      <c r="B612" s="236"/>
      <c r="C612" s="237"/>
      <c r="D612" s="226" t="s">
        <v>162</v>
      </c>
      <c r="E612" s="238" t="s">
        <v>1</v>
      </c>
      <c r="F612" s="239" t="s">
        <v>164</v>
      </c>
      <c r="G612" s="237"/>
      <c r="H612" s="240">
        <v>220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6" t="s">
        <v>162</v>
      </c>
      <c r="AU612" s="246" t="s">
        <v>84</v>
      </c>
      <c r="AV612" s="13" t="s">
        <v>160</v>
      </c>
      <c r="AW612" s="13" t="s">
        <v>32</v>
      </c>
      <c r="AX612" s="13" t="s">
        <v>84</v>
      </c>
      <c r="AY612" s="246" t="s">
        <v>155</v>
      </c>
    </row>
    <row r="613" s="2" customFormat="1" ht="16.5" customHeight="1">
      <c r="A613" s="37"/>
      <c r="B613" s="38"/>
      <c r="C613" s="210" t="s">
        <v>831</v>
      </c>
      <c r="D613" s="210" t="s">
        <v>156</v>
      </c>
      <c r="E613" s="211" t="s">
        <v>832</v>
      </c>
      <c r="F613" s="212" t="s">
        <v>833</v>
      </c>
      <c r="G613" s="213" t="s">
        <v>175</v>
      </c>
      <c r="H613" s="214">
        <v>20</v>
      </c>
      <c r="I613" s="215"/>
      <c r="J613" s="216">
        <f>ROUND(I613*H613,2)</f>
        <v>0</v>
      </c>
      <c r="K613" s="217"/>
      <c r="L613" s="43"/>
      <c r="M613" s="218" t="s">
        <v>1</v>
      </c>
      <c r="N613" s="219" t="s">
        <v>41</v>
      </c>
      <c r="O613" s="90"/>
      <c r="P613" s="220">
        <f>O613*H613</f>
        <v>0</v>
      </c>
      <c r="Q613" s="220">
        <v>0</v>
      </c>
      <c r="R613" s="220">
        <f>Q613*H613</f>
        <v>0</v>
      </c>
      <c r="S613" s="220">
        <v>0</v>
      </c>
      <c r="T613" s="221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22" t="s">
        <v>191</v>
      </c>
      <c r="AT613" s="222" t="s">
        <v>156</v>
      </c>
      <c r="AU613" s="222" t="s">
        <v>84</v>
      </c>
      <c r="AY613" s="16" t="s">
        <v>155</v>
      </c>
      <c r="BE613" s="223">
        <f>IF(N613="základní",J613,0)</f>
        <v>0</v>
      </c>
      <c r="BF613" s="223">
        <f>IF(N613="snížená",J613,0)</f>
        <v>0</v>
      </c>
      <c r="BG613" s="223">
        <f>IF(N613="zákl. přenesená",J613,0)</f>
        <v>0</v>
      </c>
      <c r="BH613" s="223">
        <f>IF(N613="sníž. přenesená",J613,0)</f>
        <v>0</v>
      </c>
      <c r="BI613" s="223">
        <f>IF(N613="nulová",J613,0)</f>
        <v>0</v>
      </c>
      <c r="BJ613" s="16" t="s">
        <v>84</v>
      </c>
      <c r="BK613" s="223">
        <f>ROUND(I613*H613,2)</f>
        <v>0</v>
      </c>
      <c r="BL613" s="16" t="s">
        <v>191</v>
      </c>
      <c r="BM613" s="222" t="s">
        <v>834</v>
      </c>
    </row>
    <row r="614" s="12" customFormat="1">
      <c r="A614" s="12"/>
      <c r="B614" s="224"/>
      <c r="C614" s="225"/>
      <c r="D614" s="226" t="s">
        <v>162</v>
      </c>
      <c r="E614" s="227" t="s">
        <v>1</v>
      </c>
      <c r="F614" s="228" t="s">
        <v>835</v>
      </c>
      <c r="G614" s="225"/>
      <c r="H614" s="229">
        <v>20</v>
      </c>
      <c r="I614" s="230"/>
      <c r="J614" s="225"/>
      <c r="K614" s="225"/>
      <c r="L614" s="231"/>
      <c r="M614" s="232"/>
      <c r="N614" s="233"/>
      <c r="O614" s="233"/>
      <c r="P614" s="233"/>
      <c r="Q614" s="233"/>
      <c r="R614" s="233"/>
      <c r="S614" s="233"/>
      <c r="T614" s="234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T614" s="235" t="s">
        <v>162</v>
      </c>
      <c r="AU614" s="235" t="s">
        <v>84</v>
      </c>
      <c r="AV614" s="12" t="s">
        <v>86</v>
      </c>
      <c r="AW614" s="12" t="s">
        <v>32</v>
      </c>
      <c r="AX614" s="12" t="s">
        <v>76</v>
      </c>
      <c r="AY614" s="235" t="s">
        <v>155</v>
      </c>
    </row>
    <row r="615" s="13" customFormat="1">
      <c r="A615" s="13"/>
      <c r="B615" s="236"/>
      <c r="C615" s="237"/>
      <c r="D615" s="226" t="s">
        <v>162</v>
      </c>
      <c r="E615" s="238" t="s">
        <v>1</v>
      </c>
      <c r="F615" s="239" t="s">
        <v>164</v>
      </c>
      <c r="G615" s="237"/>
      <c r="H615" s="240">
        <v>20</v>
      </c>
      <c r="I615" s="241"/>
      <c r="J615" s="237"/>
      <c r="K615" s="237"/>
      <c r="L615" s="242"/>
      <c r="M615" s="243"/>
      <c r="N615" s="244"/>
      <c r="O615" s="244"/>
      <c r="P615" s="244"/>
      <c r="Q615" s="244"/>
      <c r="R615" s="244"/>
      <c r="S615" s="244"/>
      <c r="T615" s="24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6" t="s">
        <v>162</v>
      </c>
      <c r="AU615" s="246" t="s">
        <v>84</v>
      </c>
      <c r="AV615" s="13" t="s">
        <v>160</v>
      </c>
      <c r="AW615" s="13" t="s">
        <v>32</v>
      </c>
      <c r="AX615" s="13" t="s">
        <v>84</v>
      </c>
      <c r="AY615" s="246" t="s">
        <v>155</v>
      </c>
    </row>
    <row r="616" s="2" customFormat="1" ht="16.5" customHeight="1">
      <c r="A616" s="37"/>
      <c r="B616" s="38"/>
      <c r="C616" s="210" t="s">
        <v>836</v>
      </c>
      <c r="D616" s="210" t="s">
        <v>156</v>
      </c>
      <c r="E616" s="211" t="s">
        <v>837</v>
      </c>
      <c r="F616" s="212" t="s">
        <v>838</v>
      </c>
      <c r="G616" s="213" t="s">
        <v>175</v>
      </c>
      <c r="H616" s="214">
        <v>18.600000000000001</v>
      </c>
      <c r="I616" s="215"/>
      <c r="J616" s="216">
        <f>ROUND(I616*H616,2)</f>
        <v>0</v>
      </c>
      <c r="K616" s="217"/>
      <c r="L616" s="43"/>
      <c r="M616" s="218" t="s">
        <v>1</v>
      </c>
      <c r="N616" s="219" t="s">
        <v>41</v>
      </c>
      <c r="O616" s="90"/>
      <c r="P616" s="220">
        <f>O616*H616</f>
        <v>0</v>
      </c>
      <c r="Q616" s="220">
        <v>0</v>
      </c>
      <c r="R616" s="220">
        <f>Q616*H616</f>
        <v>0</v>
      </c>
      <c r="S616" s="220">
        <v>0</v>
      </c>
      <c r="T616" s="221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222" t="s">
        <v>191</v>
      </c>
      <c r="AT616" s="222" t="s">
        <v>156</v>
      </c>
      <c r="AU616" s="222" t="s">
        <v>84</v>
      </c>
      <c r="AY616" s="16" t="s">
        <v>155</v>
      </c>
      <c r="BE616" s="223">
        <f>IF(N616="základní",J616,0)</f>
        <v>0</v>
      </c>
      <c r="BF616" s="223">
        <f>IF(N616="snížená",J616,0)</f>
        <v>0</v>
      </c>
      <c r="BG616" s="223">
        <f>IF(N616="zákl. přenesená",J616,0)</f>
        <v>0</v>
      </c>
      <c r="BH616" s="223">
        <f>IF(N616="sníž. přenesená",J616,0)</f>
        <v>0</v>
      </c>
      <c r="BI616" s="223">
        <f>IF(N616="nulová",J616,0)</f>
        <v>0</v>
      </c>
      <c r="BJ616" s="16" t="s">
        <v>84</v>
      </c>
      <c r="BK616" s="223">
        <f>ROUND(I616*H616,2)</f>
        <v>0</v>
      </c>
      <c r="BL616" s="16" t="s">
        <v>191</v>
      </c>
      <c r="BM616" s="222" t="s">
        <v>839</v>
      </c>
    </row>
    <row r="617" s="12" customFormat="1">
      <c r="A617" s="12"/>
      <c r="B617" s="224"/>
      <c r="C617" s="225"/>
      <c r="D617" s="226" t="s">
        <v>162</v>
      </c>
      <c r="E617" s="227" t="s">
        <v>1</v>
      </c>
      <c r="F617" s="228" t="s">
        <v>840</v>
      </c>
      <c r="G617" s="225"/>
      <c r="H617" s="229">
        <v>18.600000000000001</v>
      </c>
      <c r="I617" s="230"/>
      <c r="J617" s="225"/>
      <c r="K617" s="225"/>
      <c r="L617" s="231"/>
      <c r="M617" s="232"/>
      <c r="N617" s="233"/>
      <c r="O617" s="233"/>
      <c r="P617" s="233"/>
      <c r="Q617" s="233"/>
      <c r="R617" s="233"/>
      <c r="S617" s="233"/>
      <c r="T617" s="234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T617" s="235" t="s">
        <v>162</v>
      </c>
      <c r="AU617" s="235" t="s">
        <v>84</v>
      </c>
      <c r="AV617" s="12" t="s">
        <v>86</v>
      </c>
      <c r="AW617" s="12" t="s">
        <v>32</v>
      </c>
      <c r="AX617" s="12" t="s">
        <v>76</v>
      </c>
      <c r="AY617" s="235" t="s">
        <v>155</v>
      </c>
    </row>
    <row r="618" s="13" customFormat="1">
      <c r="A618" s="13"/>
      <c r="B618" s="236"/>
      <c r="C618" s="237"/>
      <c r="D618" s="226" t="s">
        <v>162</v>
      </c>
      <c r="E618" s="238" t="s">
        <v>1</v>
      </c>
      <c r="F618" s="239" t="s">
        <v>164</v>
      </c>
      <c r="G618" s="237"/>
      <c r="H618" s="240">
        <v>18.600000000000001</v>
      </c>
      <c r="I618" s="241"/>
      <c r="J618" s="237"/>
      <c r="K618" s="237"/>
      <c r="L618" s="242"/>
      <c r="M618" s="243"/>
      <c r="N618" s="244"/>
      <c r="O618" s="244"/>
      <c r="P618" s="244"/>
      <c r="Q618" s="244"/>
      <c r="R618" s="244"/>
      <c r="S618" s="244"/>
      <c r="T618" s="24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6" t="s">
        <v>162</v>
      </c>
      <c r="AU618" s="246" t="s">
        <v>84</v>
      </c>
      <c r="AV618" s="13" t="s">
        <v>160</v>
      </c>
      <c r="AW618" s="13" t="s">
        <v>32</v>
      </c>
      <c r="AX618" s="13" t="s">
        <v>84</v>
      </c>
      <c r="AY618" s="246" t="s">
        <v>155</v>
      </c>
    </row>
    <row r="619" s="2" customFormat="1" ht="21.75" customHeight="1">
      <c r="A619" s="37"/>
      <c r="B619" s="38"/>
      <c r="C619" s="210" t="s">
        <v>841</v>
      </c>
      <c r="D619" s="210" t="s">
        <v>156</v>
      </c>
      <c r="E619" s="211" t="s">
        <v>842</v>
      </c>
      <c r="F619" s="212" t="s">
        <v>843</v>
      </c>
      <c r="G619" s="213" t="s">
        <v>159</v>
      </c>
      <c r="H619" s="214">
        <v>654</v>
      </c>
      <c r="I619" s="215"/>
      <c r="J619" s="216">
        <f>ROUND(I619*H619,2)</f>
        <v>0</v>
      </c>
      <c r="K619" s="217"/>
      <c r="L619" s="43"/>
      <c r="M619" s="218" t="s">
        <v>1</v>
      </c>
      <c r="N619" s="219" t="s">
        <v>41</v>
      </c>
      <c r="O619" s="90"/>
      <c r="P619" s="220">
        <f>O619*H619</f>
        <v>0</v>
      </c>
      <c r="Q619" s="220">
        <v>0</v>
      </c>
      <c r="R619" s="220">
        <f>Q619*H619</f>
        <v>0</v>
      </c>
      <c r="S619" s="220">
        <v>0</v>
      </c>
      <c r="T619" s="221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22" t="s">
        <v>191</v>
      </c>
      <c r="AT619" s="222" t="s">
        <v>156</v>
      </c>
      <c r="AU619" s="222" t="s">
        <v>84</v>
      </c>
      <c r="AY619" s="16" t="s">
        <v>155</v>
      </c>
      <c r="BE619" s="223">
        <f>IF(N619="základní",J619,0)</f>
        <v>0</v>
      </c>
      <c r="BF619" s="223">
        <f>IF(N619="snížená",J619,0)</f>
        <v>0</v>
      </c>
      <c r="BG619" s="223">
        <f>IF(N619="zákl. přenesená",J619,0)</f>
        <v>0</v>
      </c>
      <c r="BH619" s="223">
        <f>IF(N619="sníž. přenesená",J619,0)</f>
        <v>0</v>
      </c>
      <c r="BI619" s="223">
        <f>IF(N619="nulová",J619,0)</f>
        <v>0</v>
      </c>
      <c r="BJ619" s="16" t="s">
        <v>84</v>
      </c>
      <c r="BK619" s="223">
        <f>ROUND(I619*H619,2)</f>
        <v>0</v>
      </c>
      <c r="BL619" s="16" t="s">
        <v>191</v>
      </c>
      <c r="BM619" s="222" t="s">
        <v>844</v>
      </c>
    </row>
    <row r="620" s="12" customFormat="1">
      <c r="A620" s="12"/>
      <c r="B620" s="224"/>
      <c r="C620" s="225"/>
      <c r="D620" s="226" t="s">
        <v>162</v>
      </c>
      <c r="E620" s="227" t="s">
        <v>1</v>
      </c>
      <c r="F620" s="228" t="s">
        <v>438</v>
      </c>
      <c r="G620" s="225"/>
      <c r="H620" s="229">
        <v>654</v>
      </c>
      <c r="I620" s="230"/>
      <c r="J620" s="225"/>
      <c r="K620" s="225"/>
      <c r="L620" s="231"/>
      <c r="M620" s="232"/>
      <c r="N620" s="233"/>
      <c r="O620" s="233"/>
      <c r="P620" s="233"/>
      <c r="Q620" s="233"/>
      <c r="R620" s="233"/>
      <c r="S620" s="233"/>
      <c r="T620" s="234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T620" s="235" t="s">
        <v>162</v>
      </c>
      <c r="AU620" s="235" t="s">
        <v>84</v>
      </c>
      <c r="AV620" s="12" t="s">
        <v>86</v>
      </c>
      <c r="AW620" s="12" t="s">
        <v>32</v>
      </c>
      <c r="AX620" s="12" t="s">
        <v>76</v>
      </c>
      <c r="AY620" s="235" t="s">
        <v>155</v>
      </c>
    </row>
    <row r="621" s="13" customFormat="1">
      <c r="A621" s="13"/>
      <c r="B621" s="236"/>
      <c r="C621" s="237"/>
      <c r="D621" s="226" t="s">
        <v>162</v>
      </c>
      <c r="E621" s="238" t="s">
        <v>1</v>
      </c>
      <c r="F621" s="239" t="s">
        <v>164</v>
      </c>
      <c r="G621" s="237"/>
      <c r="H621" s="240">
        <v>654</v>
      </c>
      <c r="I621" s="241"/>
      <c r="J621" s="237"/>
      <c r="K621" s="237"/>
      <c r="L621" s="242"/>
      <c r="M621" s="243"/>
      <c r="N621" s="244"/>
      <c r="O621" s="244"/>
      <c r="P621" s="244"/>
      <c r="Q621" s="244"/>
      <c r="R621" s="244"/>
      <c r="S621" s="244"/>
      <c r="T621" s="24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6" t="s">
        <v>162</v>
      </c>
      <c r="AU621" s="246" t="s">
        <v>84</v>
      </c>
      <c r="AV621" s="13" t="s">
        <v>160</v>
      </c>
      <c r="AW621" s="13" t="s">
        <v>32</v>
      </c>
      <c r="AX621" s="13" t="s">
        <v>84</v>
      </c>
      <c r="AY621" s="246" t="s">
        <v>155</v>
      </c>
    </row>
    <row r="622" s="2" customFormat="1" ht="16.5" customHeight="1">
      <c r="A622" s="37"/>
      <c r="B622" s="38"/>
      <c r="C622" s="210" t="s">
        <v>845</v>
      </c>
      <c r="D622" s="210" t="s">
        <v>156</v>
      </c>
      <c r="E622" s="211" t="s">
        <v>846</v>
      </c>
      <c r="F622" s="212" t="s">
        <v>847</v>
      </c>
      <c r="G622" s="213" t="s">
        <v>159</v>
      </c>
      <c r="H622" s="214">
        <v>154.87200000000001</v>
      </c>
      <c r="I622" s="215"/>
      <c r="J622" s="216">
        <f>ROUND(I622*H622,2)</f>
        <v>0</v>
      </c>
      <c r="K622" s="217"/>
      <c r="L622" s="43"/>
      <c r="M622" s="218" t="s">
        <v>1</v>
      </c>
      <c r="N622" s="219" t="s">
        <v>41</v>
      </c>
      <c r="O622" s="90"/>
      <c r="P622" s="220">
        <f>O622*H622</f>
        <v>0</v>
      </c>
      <c r="Q622" s="220">
        <v>0</v>
      </c>
      <c r="R622" s="220">
        <f>Q622*H622</f>
        <v>0</v>
      </c>
      <c r="S622" s="220">
        <v>0</v>
      </c>
      <c r="T622" s="221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222" t="s">
        <v>191</v>
      </c>
      <c r="AT622" s="222" t="s">
        <v>156</v>
      </c>
      <c r="AU622" s="222" t="s">
        <v>84</v>
      </c>
      <c r="AY622" s="16" t="s">
        <v>155</v>
      </c>
      <c r="BE622" s="223">
        <f>IF(N622="základní",J622,0)</f>
        <v>0</v>
      </c>
      <c r="BF622" s="223">
        <f>IF(N622="snížená",J622,0)</f>
        <v>0</v>
      </c>
      <c r="BG622" s="223">
        <f>IF(N622="zákl. přenesená",J622,0)</f>
        <v>0</v>
      </c>
      <c r="BH622" s="223">
        <f>IF(N622="sníž. přenesená",J622,0)</f>
        <v>0</v>
      </c>
      <c r="BI622" s="223">
        <f>IF(N622="nulová",J622,0)</f>
        <v>0</v>
      </c>
      <c r="BJ622" s="16" t="s">
        <v>84</v>
      </c>
      <c r="BK622" s="223">
        <f>ROUND(I622*H622,2)</f>
        <v>0</v>
      </c>
      <c r="BL622" s="16" t="s">
        <v>191</v>
      </c>
      <c r="BM622" s="222" t="s">
        <v>848</v>
      </c>
    </row>
    <row r="623" s="11" customFormat="1" ht="25.92" customHeight="1">
      <c r="A623" s="11"/>
      <c r="B623" s="196"/>
      <c r="C623" s="197"/>
      <c r="D623" s="198" t="s">
        <v>75</v>
      </c>
      <c r="E623" s="199" t="s">
        <v>721</v>
      </c>
      <c r="F623" s="199" t="s">
        <v>849</v>
      </c>
      <c r="G623" s="197"/>
      <c r="H623" s="197"/>
      <c r="I623" s="200"/>
      <c r="J623" s="201">
        <f>BK623</f>
        <v>0</v>
      </c>
      <c r="K623" s="197"/>
      <c r="L623" s="202"/>
      <c r="M623" s="203"/>
      <c r="N623" s="204"/>
      <c r="O623" s="204"/>
      <c r="P623" s="205">
        <f>P624</f>
        <v>0</v>
      </c>
      <c r="Q623" s="204"/>
      <c r="R623" s="205">
        <f>R624</f>
        <v>0</v>
      </c>
      <c r="S623" s="204"/>
      <c r="T623" s="206">
        <f>T624</f>
        <v>0</v>
      </c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R623" s="207" t="s">
        <v>84</v>
      </c>
      <c r="AT623" s="208" t="s">
        <v>75</v>
      </c>
      <c r="AU623" s="208" t="s">
        <v>76</v>
      </c>
      <c r="AY623" s="207" t="s">
        <v>155</v>
      </c>
      <c r="BK623" s="209">
        <f>BK624</f>
        <v>0</v>
      </c>
    </row>
    <row r="624" s="2" customFormat="1" ht="21.75" customHeight="1">
      <c r="A624" s="37"/>
      <c r="B624" s="38"/>
      <c r="C624" s="210" t="s">
        <v>850</v>
      </c>
      <c r="D624" s="210" t="s">
        <v>156</v>
      </c>
      <c r="E624" s="211" t="s">
        <v>851</v>
      </c>
      <c r="F624" s="212" t="s">
        <v>852</v>
      </c>
      <c r="G624" s="213" t="s">
        <v>340</v>
      </c>
      <c r="H624" s="214">
        <v>96.322000000000003</v>
      </c>
      <c r="I624" s="215"/>
      <c r="J624" s="216">
        <f>ROUND(I624*H624,2)</f>
        <v>0</v>
      </c>
      <c r="K624" s="217"/>
      <c r="L624" s="43"/>
      <c r="M624" s="218" t="s">
        <v>1</v>
      </c>
      <c r="N624" s="219" t="s">
        <v>41</v>
      </c>
      <c r="O624" s="90"/>
      <c r="P624" s="220">
        <f>O624*H624</f>
        <v>0</v>
      </c>
      <c r="Q624" s="220">
        <v>0</v>
      </c>
      <c r="R624" s="220">
        <f>Q624*H624</f>
        <v>0</v>
      </c>
      <c r="S624" s="220">
        <v>0</v>
      </c>
      <c r="T624" s="221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22" t="s">
        <v>191</v>
      </c>
      <c r="AT624" s="222" t="s">
        <v>156</v>
      </c>
      <c r="AU624" s="222" t="s">
        <v>84</v>
      </c>
      <c r="AY624" s="16" t="s">
        <v>155</v>
      </c>
      <c r="BE624" s="223">
        <f>IF(N624="základní",J624,0)</f>
        <v>0</v>
      </c>
      <c r="BF624" s="223">
        <f>IF(N624="snížená",J624,0)</f>
        <v>0</v>
      </c>
      <c r="BG624" s="223">
        <f>IF(N624="zákl. přenesená",J624,0)</f>
        <v>0</v>
      </c>
      <c r="BH624" s="223">
        <f>IF(N624="sníž. přenesená",J624,0)</f>
        <v>0</v>
      </c>
      <c r="BI624" s="223">
        <f>IF(N624="nulová",J624,0)</f>
        <v>0</v>
      </c>
      <c r="BJ624" s="16" t="s">
        <v>84</v>
      </c>
      <c r="BK624" s="223">
        <f>ROUND(I624*H624,2)</f>
        <v>0</v>
      </c>
      <c r="BL624" s="16" t="s">
        <v>191</v>
      </c>
      <c r="BM624" s="222" t="s">
        <v>853</v>
      </c>
    </row>
    <row r="625" s="11" customFormat="1" ht="25.92" customHeight="1">
      <c r="A625" s="11"/>
      <c r="B625" s="196"/>
      <c r="C625" s="197"/>
      <c r="D625" s="198" t="s">
        <v>75</v>
      </c>
      <c r="E625" s="199" t="s">
        <v>854</v>
      </c>
      <c r="F625" s="199" t="s">
        <v>855</v>
      </c>
      <c r="G625" s="197"/>
      <c r="H625" s="197"/>
      <c r="I625" s="200"/>
      <c r="J625" s="201">
        <f>BK625</f>
        <v>0</v>
      </c>
      <c r="K625" s="197"/>
      <c r="L625" s="202"/>
      <c r="M625" s="203"/>
      <c r="N625" s="204"/>
      <c r="O625" s="204"/>
      <c r="P625" s="205">
        <f>SUM(P626:P632)</f>
        <v>0</v>
      </c>
      <c r="Q625" s="204"/>
      <c r="R625" s="205">
        <f>SUM(R626:R632)</f>
        <v>0</v>
      </c>
      <c r="S625" s="204"/>
      <c r="T625" s="206">
        <f>SUM(T626:T632)</f>
        <v>0</v>
      </c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R625" s="207" t="s">
        <v>84</v>
      </c>
      <c r="AT625" s="208" t="s">
        <v>75</v>
      </c>
      <c r="AU625" s="208" t="s">
        <v>76</v>
      </c>
      <c r="AY625" s="207" t="s">
        <v>155</v>
      </c>
      <c r="BK625" s="209">
        <f>SUM(BK626:BK632)</f>
        <v>0</v>
      </c>
    </row>
    <row r="626" s="2" customFormat="1" ht="21.75" customHeight="1">
      <c r="A626" s="37"/>
      <c r="B626" s="38"/>
      <c r="C626" s="210" t="s">
        <v>856</v>
      </c>
      <c r="D626" s="210" t="s">
        <v>156</v>
      </c>
      <c r="E626" s="211" t="s">
        <v>857</v>
      </c>
      <c r="F626" s="212" t="s">
        <v>858</v>
      </c>
      <c r="G626" s="213" t="s">
        <v>340</v>
      </c>
      <c r="H626" s="214">
        <v>117.161</v>
      </c>
      <c r="I626" s="215"/>
      <c r="J626" s="216">
        <f>ROUND(I626*H626,2)</f>
        <v>0</v>
      </c>
      <c r="K626" s="217"/>
      <c r="L626" s="43"/>
      <c r="M626" s="218" t="s">
        <v>1</v>
      </c>
      <c r="N626" s="219" t="s">
        <v>41</v>
      </c>
      <c r="O626" s="90"/>
      <c r="P626" s="220">
        <f>O626*H626</f>
        <v>0</v>
      </c>
      <c r="Q626" s="220">
        <v>0</v>
      </c>
      <c r="R626" s="220">
        <f>Q626*H626</f>
        <v>0</v>
      </c>
      <c r="S626" s="220">
        <v>0</v>
      </c>
      <c r="T626" s="221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222" t="s">
        <v>191</v>
      </c>
      <c r="AT626" s="222" t="s">
        <v>156</v>
      </c>
      <c r="AU626" s="222" t="s">
        <v>84</v>
      </c>
      <c r="AY626" s="16" t="s">
        <v>155</v>
      </c>
      <c r="BE626" s="223">
        <f>IF(N626="základní",J626,0)</f>
        <v>0</v>
      </c>
      <c r="BF626" s="223">
        <f>IF(N626="snížená",J626,0)</f>
        <v>0</v>
      </c>
      <c r="BG626" s="223">
        <f>IF(N626="zákl. přenesená",J626,0)</f>
        <v>0</v>
      </c>
      <c r="BH626" s="223">
        <f>IF(N626="sníž. přenesená",J626,0)</f>
        <v>0</v>
      </c>
      <c r="BI626" s="223">
        <f>IF(N626="nulová",J626,0)</f>
        <v>0</v>
      </c>
      <c r="BJ626" s="16" t="s">
        <v>84</v>
      </c>
      <c r="BK626" s="223">
        <f>ROUND(I626*H626,2)</f>
        <v>0</v>
      </c>
      <c r="BL626" s="16" t="s">
        <v>191</v>
      </c>
      <c r="BM626" s="222" t="s">
        <v>859</v>
      </c>
    </row>
    <row r="627" s="2" customFormat="1" ht="21.75" customHeight="1">
      <c r="A627" s="37"/>
      <c r="B627" s="38"/>
      <c r="C627" s="210" t="s">
        <v>860</v>
      </c>
      <c r="D627" s="210" t="s">
        <v>156</v>
      </c>
      <c r="E627" s="211" t="s">
        <v>861</v>
      </c>
      <c r="F627" s="212" t="s">
        <v>862</v>
      </c>
      <c r="G627" s="213" t="s">
        <v>340</v>
      </c>
      <c r="H627" s="214">
        <v>117.161</v>
      </c>
      <c r="I627" s="215"/>
      <c r="J627" s="216">
        <f>ROUND(I627*H627,2)</f>
        <v>0</v>
      </c>
      <c r="K627" s="217"/>
      <c r="L627" s="43"/>
      <c r="M627" s="218" t="s">
        <v>1</v>
      </c>
      <c r="N627" s="219" t="s">
        <v>41</v>
      </c>
      <c r="O627" s="90"/>
      <c r="P627" s="220">
        <f>O627*H627</f>
        <v>0</v>
      </c>
      <c r="Q627" s="220">
        <v>0</v>
      </c>
      <c r="R627" s="220">
        <f>Q627*H627</f>
        <v>0</v>
      </c>
      <c r="S627" s="220">
        <v>0</v>
      </c>
      <c r="T627" s="221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22" t="s">
        <v>191</v>
      </c>
      <c r="AT627" s="222" t="s">
        <v>156</v>
      </c>
      <c r="AU627" s="222" t="s">
        <v>84</v>
      </c>
      <c r="AY627" s="16" t="s">
        <v>155</v>
      </c>
      <c r="BE627" s="223">
        <f>IF(N627="základní",J627,0)</f>
        <v>0</v>
      </c>
      <c r="BF627" s="223">
        <f>IF(N627="snížená",J627,0)</f>
        <v>0</v>
      </c>
      <c r="BG627" s="223">
        <f>IF(N627="zákl. přenesená",J627,0)</f>
        <v>0</v>
      </c>
      <c r="BH627" s="223">
        <f>IF(N627="sníž. přenesená",J627,0)</f>
        <v>0</v>
      </c>
      <c r="BI627" s="223">
        <f>IF(N627="nulová",J627,0)</f>
        <v>0</v>
      </c>
      <c r="BJ627" s="16" t="s">
        <v>84</v>
      </c>
      <c r="BK627" s="223">
        <f>ROUND(I627*H627,2)</f>
        <v>0</v>
      </c>
      <c r="BL627" s="16" t="s">
        <v>191</v>
      </c>
      <c r="BM627" s="222" t="s">
        <v>863</v>
      </c>
    </row>
    <row r="628" s="2" customFormat="1" ht="16.5" customHeight="1">
      <c r="A628" s="37"/>
      <c r="B628" s="38"/>
      <c r="C628" s="210" t="s">
        <v>864</v>
      </c>
      <c r="D628" s="210" t="s">
        <v>156</v>
      </c>
      <c r="E628" s="211" t="s">
        <v>865</v>
      </c>
      <c r="F628" s="212" t="s">
        <v>866</v>
      </c>
      <c r="G628" s="213" t="s">
        <v>340</v>
      </c>
      <c r="H628" s="214">
        <v>1171.6120000000001</v>
      </c>
      <c r="I628" s="215"/>
      <c r="J628" s="216">
        <f>ROUND(I628*H628,2)</f>
        <v>0</v>
      </c>
      <c r="K628" s="217"/>
      <c r="L628" s="43"/>
      <c r="M628" s="218" t="s">
        <v>1</v>
      </c>
      <c r="N628" s="219" t="s">
        <v>41</v>
      </c>
      <c r="O628" s="90"/>
      <c r="P628" s="220">
        <f>O628*H628</f>
        <v>0</v>
      </c>
      <c r="Q628" s="220">
        <v>0</v>
      </c>
      <c r="R628" s="220">
        <f>Q628*H628</f>
        <v>0</v>
      </c>
      <c r="S628" s="220">
        <v>0</v>
      </c>
      <c r="T628" s="221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22" t="s">
        <v>191</v>
      </c>
      <c r="AT628" s="222" t="s">
        <v>156</v>
      </c>
      <c r="AU628" s="222" t="s">
        <v>84</v>
      </c>
      <c r="AY628" s="16" t="s">
        <v>155</v>
      </c>
      <c r="BE628" s="223">
        <f>IF(N628="základní",J628,0)</f>
        <v>0</v>
      </c>
      <c r="BF628" s="223">
        <f>IF(N628="snížená",J628,0)</f>
        <v>0</v>
      </c>
      <c r="BG628" s="223">
        <f>IF(N628="zákl. přenesená",J628,0)</f>
        <v>0</v>
      </c>
      <c r="BH628" s="223">
        <f>IF(N628="sníž. přenesená",J628,0)</f>
        <v>0</v>
      </c>
      <c r="BI628" s="223">
        <f>IF(N628="nulová",J628,0)</f>
        <v>0</v>
      </c>
      <c r="BJ628" s="16" t="s">
        <v>84</v>
      </c>
      <c r="BK628" s="223">
        <f>ROUND(I628*H628,2)</f>
        <v>0</v>
      </c>
      <c r="BL628" s="16" t="s">
        <v>191</v>
      </c>
      <c r="BM628" s="222" t="s">
        <v>867</v>
      </c>
    </row>
    <row r="629" s="2" customFormat="1" ht="16.5" customHeight="1">
      <c r="A629" s="37"/>
      <c r="B629" s="38"/>
      <c r="C629" s="210" t="s">
        <v>868</v>
      </c>
      <c r="D629" s="210" t="s">
        <v>156</v>
      </c>
      <c r="E629" s="211" t="s">
        <v>869</v>
      </c>
      <c r="F629" s="212" t="s">
        <v>870</v>
      </c>
      <c r="G629" s="213" t="s">
        <v>340</v>
      </c>
      <c r="H629" s="214">
        <v>117.161</v>
      </c>
      <c r="I629" s="215"/>
      <c r="J629" s="216">
        <f>ROUND(I629*H629,2)</f>
        <v>0</v>
      </c>
      <c r="K629" s="217"/>
      <c r="L629" s="43"/>
      <c r="M629" s="218" t="s">
        <v>1</v>
      </c>
      <c r="N629" s="219" t="s">
        <v>41</v>
      </c>
      <c r="O629" s="90"/>
      <c r="P629" s="220">
        <f>O629*H629</f>
        <v>0</v>
      </c>
      <c r="Q629" s="220">
        <v>0</v>
      </c>
      <c r="R629" s="220">
        <f>Q629*H629</f>
        <v>0</v>
      </c>
      <c r="S629" s="220">
        <v>0</v>
      </c>
      <c r="T629" s="221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222" t="s">
        <v>191</v>
      </c>
      <c r="AT629" s="222" t="s">
        <v>156</v>
      </c>
      <c r="AU629" s="222" t="s">
        <v>84</v>
      </c>
      <c r="AY629" s="16" t="s">
        <v>155</v>
      </c>
      <c r="BE629" s="223">
        <f>IF(N629="základní",J629,0)</f>
        <v>0</v>
      </c>
      <c r="BF629" s="223">
        <f>IF(N629="snížená",J629,0)</f>
        <v>0</v>
      </c>
      <c r="BG629" s="223">
        <f>IF(N629="zákl. přenesená",J629,0)</f>
        <v>0</v>
      </c>
      <c r="BH629" s="223">
        <f>IF(N629="sníž. přenesená",J629,0)</f>
        <v>0</v>
      </c>
      <c r="BI629" s="223">
        <f>IF(N629="nulová",J629,0)</f>
        <v>0</v>
      </c>
      <c r="BJ629" s="16" t="s">
        <v>84</v>
      </c>
      <c r="BK629" s="223">
        <f>ROUND(I629*H629,2)</f>
        <v>0</v>
      </c>
      <c r="BL629" s="16" t="s">
        <v>191</v>
      </c>
      <c r="BM629" s="222" t="s">
        <v>871</v>
      </c>
    </row>
    <row r="630" s="2" customFormat="1" ht="16.5" customHeight="1">
      <c r="A630" s="37"/>
      <c r="B630" s="38"/>
      <c r="C630" s="210" t="s">
        <v>872</v>
      </c>
      <c r="D630" s="210" t="s">
        <v>156</v>
      </c>
      <c r="E630" s="211" t="s">
        <v>873</v>
      </c>
      <c r="F630" s="212" t="s">
        <v>874</v>
      </c>
      <c r="G630" s="213" t="s">
        <v>340</v>
      </c>
      <c r="H630" s="214">
        <v>234.322</v>
      </c>
      <c r="I630" s="215"/>
      <c r="J630" s="216">
        <f>ROUND(I630*H630,2)</f>
        <v>0</v>
      </c>
      <c r="K630" s="217"/>
      <c r="L630" s="43"/>
      <c r="M630" s="218" t="s">
        <v>1</v>
      </c>
      <c r="N630" s="219" t="s">
        <v>41</v>
      </c>
      <c r="O630" s="90"/>
      <c r="P630" s="220">
        <f>O630*H630</f>
        <v>0</v>
      </c>
      <c r="Q630" s="220">
        <v>0</v>
      </c>
      <c r="R630" s="220">
        <f>Q630*H630</f>
        <v>0</v>
      </c>
      <c r="S630" s="220">
        <v>0</v>
      </c>
      <c r="T630" s="221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22" t="s">
        <v>191</v>
      </c>
      <c r="AT630" s="222" t="s">
        <v>156</v>
      </c>
      <c r="AU630" s="222" t="s">
        <v>84</v>
      </c>
      <c r="AY630" s="16" t="s">
        <v>155</v>
      </c>
      <c r="BE630" s="223">
        <f>IF(N630="základní",J630,0)</f>
        <v>0</v>
      </c>
      <c r="BF630" s="223">
        <f>IF(N630="snížená",J630,0)</f>
        <v>0</v>
      </c>
      <c r="BG630" s="223">
        <f>IF(N630="zákl. přenesená",J630,0)</f>
        <v>0</v>
      </c>
      <c r="BH630" s="223">
        <f>IF(N630="sníž. přenesená",J630,0)</f>
        <v>0</v>
      </c>
      <c r="BI630" s="223">
        <f>IF(N630="nulová",J630,0)</f>
        <v>0</v>
      </c>
      <c r="BJ630" s="16" t="s">
        <v>84</v>
      </c>
      <c r="BK630" s="223">
        <f>ROUND(I630*H630,2)</f>
        <v>0</v>
      </c>
      <c r="BL630" s="16" t="s">
        <v>191</v>
      </c>
      <c r="BM630" s="222" t="s">
        <v>875</v>
      </c>
    </row>
    <row r="631" s="2" customFormat="1" ht="21.75" customHeight="1">
      <c r="A631" s="37"/>
      <c r="B631" s="38"/>
      <c r="C631" s="210" t="s">
        <v>876</v>
      </c>
      <c r="D631" s="210" t="s">
        <v>156</v>
      </c>
      <c r="E631" s="211" t="s">
        <v>877</v>
      </c>
      <c r="F631" s="212" t="s">
        <v>878</v>
      </c>
      <c r="G631" s="213" t="s">
        <v>340</v>
      </c>
      <c r="H631" s="214">
        <v>117.161</v>
      </c>
      <c r="I631" s="215"/>
      <c r="J631" s="216">
        <f>ROUND(I631*H631,2)</f>
        <v>0</v>
      </c>
      <c r="K631" s="217"/>
      <c r="L631" s="43"/>
      <c r="M631" s="218" t="s">
        <v>1</v>
      </c>
      <c r="N631" s="219" t="s">
        <v>41</v>
      </c>
      <c r="O631" s="90"/>
      <c r="P631" s="220">
        <f>O631*H631</f>
        <v>0</v>
      </c>
      <c r="Q631" s="220">
        <v>0</v>
      </c>
      <c r="R631" s="220">
        <f>Q631*H631</f>
        <v>0</v>
      </c>
      <c r="S631" s="220">
        <v>0</v>
      </c>
      <c r="T631" s="221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222" t="s">
        <v>191</v>
      </c>
      <c r="AT631" s="222" t="s">
        <v>156</v>
      </c>
      <c r="AU631" s="222" t="s">
        <v>84</v>
      </c>
      <c r="AY631" s="16" t="s">
        <v>155</v>
      </c>
      <c r="BE631" s="223">
        <f>IF(N631="základní",J631,0)</f>
        <v>0</v>
      </c>
      <c r="BF631" s="223">
        <f>IF(N631="snížená",J631,0)</f>
        <v>0</v>
      </c>
      <c r="BG631" s="223">
        <f>IF(N631="zákl. přenesená",J631,0)</f>
        <v>0</v>
      </c>
      <c r="BH631" s="223">
        <f>IF(N631="sníž. přenesená",J631,0)</f>
        <v>0</v>
      </c>
      <c r="BI631" s="223">
        <f>IF(N631="nulová",J631,0)</f>
        <v>0</v>
      </c>
      <c r="BJ631" s="16" t="s">
        <v>84</v>
      </c>
      <c r="BK631" s="223">
        <f>ROUND(I631*H631,2)</f>
        <v>0</v>
      </c>
      <c r="BL631" s="16" t="s">
        <v>191</v>
      </c>
      <c r="BM631" s="222" t="s">
        <v>879</v>
      </c>
    </row>
    <row r="632" s="2" customFormat="1" ht="24.15" customHeight="1">
      <c r="A632" s="37"/>
      <c r="B632" s="38"/>
      <c r="C632" s="210" t="s">
        <v>880</v>
      </c>
      <c r="D632" s="210" t="s">
        <v>156</v>
      </c>
      <c r="E632" s="211" t="s">
        <v>881</v>
      </c>
      <c r="F632" s="212" t="s">
        <v>882</v>
      </c>
      <c r="G632" s="213" t="s">
        <v>340</v>
      </c>
      <c r="H632" s="214">
        <v>117.161</v>
      </c>
      <c r="I632" s="215"/>
      <c r="J632" s="216">
        <f>ROUND(I632*H632,2)</f>
        <v>0</v>
      </c>
      <c r="K632" s="217"/>
      <c r="L632" s="43"/>
      <c r="M632" s="218" t="s">
        <v>1</v>
      </c>
      <c r="N632" s="219" t="s">
        <v>41</v>
      </c>
      <c r="O632" s="90"/>
      <c r="P632" s="220">
        <f>O632*H632</f>
        <v>0</v>
      </c>
      <c r="Q632" s="220">
        <v>0</v>
      </c>
      <c r="R632" s="220">
        <f>Q632*H632</f>
        <v>0</v>
      </c>
      <c r="S632" s="220">
        <v>0</v>
      </c>
      <c r="T632" s="221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222" t="s">
        <v>191</v>
      </c>
      <c r="AT632" s="222" t="s">
        <v>156</v>
      </c>
      <c r="AU632" s="222" t="s">
        <v>84</v>
      </c>
      <c r="AY632" s="16" t="s">
        <v>155</v>
      </c>
      <c r="BE632" s="223">
        <f>IF(N632="základní",J632,0)</f>
        <v>0</v>
      </c>
      <c r="BF632" s="223">
        <f>IF(N632="snížená",J632,0)</f>
        <v>0</v>
      </c>
      <c r="BG632" s="223">
        <f>IF(N632="zákl. přenesená",J632,0)</f>
        <v>0</v>
      </c>
      <c r="BH632" s="223">
        <f>IF(N632="sníž. přenesená",J632,0)</f>
        <v>0</v>
      </c>
      <c r="BI632" s="223">
        <f>IF(N632="nulová",J632,0)</f>
        <v>0</v>
      </c>
      <c r="BJ632" s="16" t="s">
        <v>84</v>
      </c>
      <c r="BK632" s="223">
        <f>ROUND(I632*H632,2)</f>
        <v>0</v>
      </c>
      <c r="BL632" s="16" t="s">
        <v>191</v>
      </c>
      <c r="BM632" s="222" t="s">
        <v>883</v>
      </c>
    </row>
    <row r="633" s="11" customFormat="1" ht="25.92" customHeight="1">
      <c r="A633" s="11"/>
      <c r="B633" s="196"/>
      <c r="C633" s="197"/>
      <c r="D633" s="198" t="s">
        <v>75</v>
      </c>
      <c r="E633" s="199" t="s">
        <v>884</v>
      </c>
      <c r="F633" s="199" t="s">
        <v>885</v>
      </c>
      <c r="G633" s="197"/>
      <c r="H633" s="197"/>
      <c r="I633" s="200"/>
      <c r="J633" s="201">
        <f>BK633</f>
        <v>0</v>
      </c>
      <c r="K633" s="197"/>
      <c r="L633" s="202"/>
      <c r="M633" s="203"/>
      <c r="N633" s="204"/>
      <c r="O633" s="204"/>
      <c r="P633" s="205">
        <f>SUM(P634:P665)</f>
        <v>0</v>
      </c>
      <c r="Q633" s="204"/>
      <c r="R633" s="205">
        <f>SUM(R634:R665)</f>
        <v>0</v>
      </c>
      <c r="S633" s="204"/>
      <c r="T633" s="206">
        <f>SUM(T634:T665)</f>
        <v>0</v>
      </c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R633" s="207" t="s">
        <v>86</v>
      </c>
      <c r="AT633" s="208" t="s">
        <v>75</v>
      </c>
      <c r="AU633" s="208" t="s">
        <v>76</v>
      </c>
      <c r="AY633" s="207" t="s">
        <v>155</v>
      </c>
      <c r="BK633" s="209">
        <f>SUM(BK634:BK665)</f>
        <v>0</v>
      </c>
    </row>
    <row r="634" s="2" customFormat="1" ht="21.75" customHeight="1">
      <c r="A634" s="37"/>
      <c r="B634" s="38"/>
      <c r="C634" s="210" t="s">
        <v>886</v>
      </c>
      <c r="D634" s="210" t="s">
        <v>156</v>
      </c>
      <c r="E634" s="211" t="s">
        <v>887</v>
      </c>
      <c r="F634" s="212" t="s">
        <v>888</v>
      </c>
      <c r="G634" s="213" t="s">
        <v>159</v>
      </c>
      <c r="H634" s="214">
        <v>15.300000000000001</v>
      </c>
      <c r="I634" s="215"/>
      <c r="J634" s="216">
        <f>ROUND(I634*H634,2)</f>
        <v>0</v>
      </c>
      <c r="K634" s="217"/>
      <c r="L634" s="43"/>
      <c r="M634" s="218" t="s">
        <v>1</v>
      </c>
      <c r="N634" s="219" t="s">
        <v>41</v>
      </c>
      <c r="O634" s="90"/>
      <c r="P634" s="220">
        <f>O634*H634</f>
        <v>0</v>
      </c>
      <c r="Q634" s="220">
        <v>0</v>
      </c>
      <c r="R634" s="220">
        <f>Q634*H634</f>
        <v>0</v>
      </c>
      <c r="S634" s="220">
        <v>0</v>
      </c>
      <c r="T634" s="221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222" t="s">
        <v>191</v>
      </c>
      <c r="AT634" s="222" t="s">
        <v>156</v>
      </c>
      <c r="AU634" s="222" t="s">
        <v>84</v>
      </c>
      <c r="AY634" s="16" t="s">
        <v>155</v>
      </c>
      <c r="BE634" s="223">
        <f>IF(N634="základní",J634,0)</f>
        <v>0</v>
      </c>
      <c r="BF634" s="223">
        <f>IF(N634="snížená",J634,0)</f>
        <v>0</v>
      </c>
      <c r="BG634" s="223">
        <f>IF(N634="zákl. přenesená",J634,0)</f>
        <v>0</v>
      </c>
      <c r="BH634" s="223">
        <f>IF(N634="sníž. přenesená",J634,0)</f>
        <v>0</v>
      </c>
      <c r="BI634" s="223">
        <f>IF(N634="nulová",J634,0)</f>
        <v>0</v>
      </c>
      <c r="BJ634" s="16" t="s">
        <v>84</v>
      </c>
      <c r="BK634" s="223">
        <f>ROUND(I634*H634,2)</f>
        <v>0</v>
      </c>
      <c r="BL634" s="16" t="s">
        <v>191</v>
      </c>
      <c r="BM634" s="222" t="s">
        <v>889</v>
      </c>
    </row>
    <row r="635" s="12" customFormat="1">
      <c r="A635" s="12"/>
      <c r="B635" s="224"/>
      <c r="C635" s="225"/>
      <c r="D635" s="226" t="s">
        <v>162</v>
      </c>
      <c r="E635" s="227" t="s">
        <v>1</v>
      </c>
      <c r="F635" s="228" t="s">
        <v>578</v>
      </c>
      <c r="G635" s="225"/>
      <c r="H635" s="229">
        <v>9.0500000000000007</v>
      </c>
      <c r="I635" s="230"/>
      <c r="J635" s="225"/>
      <c r="K635" s="225"/>
      <c r="L635" s="231"/>
      <c r="M635" s="232"/>
      <c r="N635" s="233"/>
      <c r="O635" s="233"/>
      <c r="P635" s="233"/>
      <c r="Q635" s="233"/>
      <c r="R635" s="233"/>
      <c r="S635" s="233"/>
      <c r="T635" s="234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T635" s="235" t="s">
        <v>162</v>
      </c>
      <c r="AU635" s="235" t="s">
        <v>84</v>
      </c>
      <c r="AV635" s="12" t="s">
        <v>86</v>
      </c>
      <c r="AW635" s="12" t="s">
        <v>32</v>
      </c>
      <c r="AX635" s="12" t="s">
        <v>76</v>
      </c>
      <c r="AY635" s="235" t="s">
        <v>155</v>
      </c>
    </row>
    <row r="636" s="12" customFormat="1">
      <c r="A636" s="12"/>
      <c r="B636" s="224"/>
      <c r="C636" s="225"/>
      <c r="D636" s="226" t="s">
        <v>162</v>
      </c>
      <c r="E636" s="227" t="s">
        <v>1</v>
      </c>
      <c r="F636" s="228" t="s">
        <v>579</v>
      </c>
      <c r="G636" s="225"/>
      <c r="H636" s="229">
        <v>6.25</v>
      </c>
      <c r="I636" s="230"/>
      <c r="J636" s="225"/>
      <c r="K636" s="225"/>
      <c r="L636" s="231"/>
      <c r="M636" s="232"/>
      <c r="N636" s="233"/>
      <c r="O636" s="233"/>
      <c r="P636" s="233"/>
      <c r="Q636" s="233"/>
      <c r="R636" s="233"/>
      <c r="S636" s="233"/>
      <c r="T636" s="234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T636" s="235" t="s">
        <v>162</v>
      </c>
      <c r="AU636" s="235" t="s">
        <v>84</v>
      </c>
      <c r="AV636" s="12" t="s">
        <v>86</v>
      </c>
      <c r="AW636" s="12" t="s">
        <v>32</v>
      </c>
      <c r="AX636" s="12" t="s">
        <v>76</v>
      </c>
      <c r="AY636" s="235" t="s">
        <v>155</v>
      </c>
    </row>
    <row r="637" s="13" customFormat="1">
      <c r="A637" s="13"/>
      <c r="B637" s="236"/>
      <c r="C637" s="237"/>
      <c r="D637" s="226" t="s">
        <v>162</v>
      </c>
      <c r="E637" s="238" t="s">
        <v>1</v>
      </c>
      <c r="F637" s="239" t="s">
        <v>164</v>
      </c>
      <c r="G637" s="237"/>
      <c r="H637" s="240">
        <v>15.300000000000001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6" t="s">
        <v>162</v>
      </c>
      <c r="AU637" s="246" t="s">
        <v>84</v>
      </c>
      <c r="AV637" s="13" t="s">
        <v>160</v>
      </c>
      <c r="AW637" s="13" t="s">
        <v>32</v>
      </c>
      <c r="AX637" s="13" t="s">
        <v>84</v>
      </c>
      <c r="AY637" s="246" t="s">
        <v>155</v>
      </c>
    </row>
    <row r="638" s="2" customFormat="1" ht="16.5" customHeight="1">
      <c r="A638" s="37"/>
      <c r="B638" s="38"/>
      <c r="C638" s="210" t="s">
        <v>890</v>
      </c>
      <c r="D638" s="210" t="s">
        <v>156</v>
      </c>
      <c r="E638" s="211" t="s">
        <v>891</v>
      </c>
      <c r="F638" s="212" t="s">
        <v>892</v>
      </c>
      <c r="G638" s="213" t="s">
        <v>159</v>
      </c>
      <c r="H638" s="214">
        <v>15.300000000000001</v>
      </c>
      <c r="I638" s="215"/>
      <c r="J638" s="216">
        <f>ROUND(I638*H638,2)</f>
        <v>0</v>
      </c>
      <c r="K638" s="217"/>
      <c r="L638" s="43"/>
      <c r="M638" s="218" t="s">
        <v>1</v>
      </c>
      <c r="N638" s="219" t="s">
        <v>41</v>
      </c>
      <c r="O638" s="90"/>
      <c r="P638" s="220">
        <f>O638*H638</f>
        <v>0</v>
      </c>
      <c r="Q638" s="220">
        <v>0</v>
      </c>
      <c r="R638" s="220">
        <f>Q638*H638</f>
        <v>0</v>
      </c>
      <c r="S638" s="220">
        <v>0</v>
      </c>
      <c r="T638" s="221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222" t="s">
        <v>191</v>
      </c>
      <c r="AT638" s="222" t="s">
        <v>156</v>
      </c>
      <c r="AU638" s="222" t="s">
        <v>84</v>
      </c>
      <c r="AY638" s="16" t="s">
        <v>155</v>
      </c>
      <c r="BE638" s="223">
        <f>IF(N638="základní",J638,0)</f>
        <v>0</v>
      </c>
      <c r="BF638" s="223">
        <f>IF(N638="snížená",J638,0)</f>
        <v>0</v>
      </c>
      <c r="BG638" s="223">
        <f>IF(N638="zákl. přenesená",J638,0)</f>
        <v>0</v>
      </c>
      <c r="BH638" s="223">
        <f>IF(N638="sníž. přenesená",J638,0)</f>
        <v>0</v>
      </c>
      <c r="BI638" s="223">
        <f>IF(N638="nulová",J638,0)</f>
        <v>0</v>
      </c>
      <c r="BJ638" s="16" t="s">
        <v>84</v>
      </c>
      <c r="BK638" s="223">
        <f>ROUND(I638*H638,2)</f>
        <v>0</v>
      </c>
      <c r="BL638" s="16" t="s">
        <v>191</v>
      </c>
      <c r="BM638" s="222" t="s">
        <v>893</v>
      </c>
    </row>
    <row r="639" s="2" customFormat="1" ht="21.75" customHeight="1">
      <c r="A639" s="37"/>
      <c r="B639" s="38"/>
      <c r="C639" s="210" t="s">
        <v>894</v>
      </c>
      <c r="D639" s="210" t="s">
        <v>156</v>
      </c>
      <c r="E639" s="211" t="s">
        <v>895</v>
      </c>
      <c r="F639" s="212" t="s">
        <v>896</v>
      </c>
      <c r="G639" s="213" t="s">
        <v>159</v>
      </c>
      <c r="H639" s="214">
        <v>237.51300000000001</v>
      </c>
      <c r="I639" s="215"/>
      <c r="J639" s="216">
        <f>ROUND(I639*H639,2)</f>
        <v>0</v>
      </c>
      <c r="K639" s="217"/>
      <c r="L639" s="43"/>
      <c r="M639" s="218" t="s">
        <v>1</v>
      </c>
      <c r="N639" s="219" t="s">
        <v>41</v>
      </c>
      <c r="O639" s="90"/>
      <c r="P639" s="220">
        <f>O639*H639</f>
        <v>0</v>
      </c>
      <c r="Q639" s="220">
        <v>0</v>
      </c>
      <c r="R639" s="220">
        <f>Q639*H639</f>
        <v>0</v>
      </c>
      <c r="S639" s="220">
        <v>0</v>
      </c>
      <c r="T639" s="221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222" t="s">
        <v>191</v>
      </c>
      <c r="AT639" s="222" t="s">
        <v>156</v>
      </c>
      <c r="AU639" s="222" t="s">
        <v>84</v>
      </c>
      <c r="AY639" s="16" t="s">
        <v>155</v>
      </c>
      <c r="BE639" s="223">
        <f>IF(N639="základní",J639,0)</f>
        <v>0</v>
      </c>
      <c r="BF639" s="223">
        <f>IF(N639="snížená",J639,0)</f>
        <v>0</v>
      </c>
      <c r="BG639" s="223">
        <f>IF(N639="zákl. přenesená",J639,0)</f>
        <v>0</v>
      </c>
      <c r="BH639" s="223">
        <f>IF(N639="sníž. přenesená",J639,0)</f>
        <v>0</v>
      </c>
      <c r="BI639" s="223">
        <f>IF(N639="nulová",J639,0)</f>
        <v>0</v>
      </c>
      <c r="BJ639" s="16" t="s">
        <v>84</v>
      </c>
      <c r="BK639" s="223">
        <f>ROUND(I639*H639,2)</f>
        <v>0</v>
      </c>
      <c r="BL639" s="16" t="s">
        <v>191</v>
      </c>
      <c r="BM639" s="222" t="s">
        <v>897</v>
      </c>
    </row>
    <row r="640" s="2" customFormat="1" ht="16.5" customHeight="1">
      <c r="A640" s="37"/>
      <c r="B640" s="38"/>
      <c r="C640" s="210" t="s">
        <v>898</v>
      </c>
      <c r="D640" s="210" t="s">
        <v>156</v>
      </c>
      <c r="E640" s="211" t="s">
        <v>899</v>
      </c>
      <c r="F640" s="212" t="s">
        <v>900</v>
      </c>
      <c r="G640" s="213" t="s">
        <v>159</v>
      </c>
      <c r="H640" s="214">
        <v>237.51300000000001</v>
      </c>
      <c r="I640" s="215"/>
      <c r="J640" s="216">
        <f>ROUND(I640*H640,2)</f>
        <v>0</v>
      </c>
      <c r="K640" s="217"/>
      <c r="L640" s="43"/>
      <c r="M640" s="218" t="s">
        <v>1</v>
      </c>
      <c r="N640" s="219" t="s">
        <v>41</v>
      </c>
      <c r="O640" s="90"/>
      <c r="P640" s="220">
        <f>O640*H640</f>
        <v>0</v>
      </c>
      <c r="Q640" s="220">
        <v>0</v>
      </c>
      <c r="R640" s="220">
        <f>Q640*H640</f>
        <v>0</v>
      </c>
      <c r="S640" s="220">
        <v>0</v>
      </c>
      <c r="T640" s="221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222" t="s">
        <v>191</v>
      </c>
      <c r="AT640" s="222" t="s">
        <v>156</v>
      </c>
      <c r="AU640" s="222" t="s">
        <v>84</v>
      </c>
      <c r="AY640" s="16" t="s">
        <v>155</v>
      </c>
      <c r="BE640" s="223">
        <f>IF(N640="základní",J640,0)</f>
        <v>0</v>
      </c>
      <c r="BF640" s="223">
        <f>IF(N640="snížená",J640,0)</f>
        <v>0</v>
      </c>
      <c r="BG640" s="223">
        <f>IF(N640="zákl. přenesená",J640,0)</f>
        <v>0</v>
      </c>
      <c r="BH640" s="223">
        <f>IF(N640="sníž. přenesená",J640,0)</f>
        <v>0</v>
      </c>
      <c r="BI640" s="223">
        <f>IF(N640="nulová",J640,0)</f>
        <v>0</v>
      </c>
      <c r="BJ640" s="16" t="s">
        <v>84</v>
      </c>
      <c r="BK640" s="223">
        <f>ROUND(I640*H640,2)</f>
        <v>0</v>
      </c>
      <c r="BL640" s="16" t="s">
        <v>191</v>
      </c>
      <c r="BM640" s="222" t="s">
        <v>901</v>
      </c>
    </row>
    <row r="641" s="2" customFormat="1" ht="16.5" customHeight="1">
      <c r="A641" s="37"/>
      <c r="B641" s="38"/>
      <c r="C641" s="247" t="s">
        <v>902</v>
      </c>
      <c r="D641" s="247" t="s">
        <v>220</v>
      </c>
      <c r="E641" s="248" t="s">
        <v>903</v>
      </c>
      <c r="F641" s="249" t="s">
        <v>904</v>
      </c>
      <c r="G641" s="250" t="s">
        <v>175</v>
      </c>
      <c r="H641" s="251">
        <v>203.72999999999999</v>
      </c>
      <c r="I641" s="252"/>
      <c r="J641" s="253">
        <f>ROUND(I641*H641,2)</f>
        <v>0</v>
      </c>
      <c r="K641" s="254"/>
      <c r="L641" s="255"/>
      <c r="M641" s="256" t="s">
        <v>1</v>
      </c>
      <c r="N641" s="257" t="s">
        <v>41</v>
      </c>
      <c r="O641" s="90"/>
      <c r="P641" s="220">
        <f>O641*H641</f>
        <v>0</v>
      </c>
      <c r="Q641" s="220">
        <v>0</v>
      </c>
      <c r="R641" s="220">
        <f>Q641*H641</f>
        <v>0</v>
      </c>
      <c r="S641" s="220">
        <v>0</v>
      </c>
      <c r="T641" s="221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222" t="s">
        <v>343</v>
      </c>
      <c r="AT641" s="222" t="s">
        <v>220</v>
      </c>
      <c r="AU641" s="222" t="s">
        <v>84</v>
      </c>
      <c r="AY641" s="16" t="s">
        <v>155</v>
      </c>
      <c r="BE641" s="223">
        <f>IF(N641="základní",J641,0)</f>
        <v>0</v>
      </c>
      <c r="BF641" s="223">
        <f>IF(N641="snížená",J641,0)</f>
        <v>0</v>
      </c>
      <c r="BG641" s="223">
        <f>IF(N641="zákl. přenesená",J641,0)</f>
        <v>0</v>
      </c>
      <c r="BH641" s="223">
        <f>IF(N641="sníž. přenesená",J641,0)</f>
        <v>0</v>
      </c>
      <c r="BI641" s="223">
        <f>IF(N641="nulová",J641,0)</f>
        <v>0</v>
      </c>
      <c r="BJ641" s="16" t="s">
        <v>84</v>
      </c>
      <c r="BK641" s="223">
        <f>ROUND(I641*H641,2)</f>
        <v>0</v>
      </c>
      <c r="BL641" s="16" t="s">
        <v>191</v>
      </c>
      <c r="BM641" s="222" t="s">
        <v>905</v>
      </c>
    </row>
    <row r="642" s="12" customFormat="1">
      <c r="A642" s="12"/>
      <c r="B642" s="224"/>
      <c r="C642" s="225"/>
      <c r="D642" s="226" t="s">
        <v>162</v>
      </c>
      <c r="E642" s="227" t="s">
        <v>1</v>
      </c>
      <c r="F642" s="228" t="s">
        <v>906</v>
      </c>
      <c r="G642" s="225"/>
      <c r="H642" s="229">
        <v>12.199999999999999</v>
      </c>
      <c r="I642" s="230"/>
      <c r="J642" s="225"/>
      <c r="K642" s="225"/>
      <c r="L642" s="231"/>
      <c r="M642" s="232"/>
      <c r="N642" s="233"/>
      <c r="O642" s="233"/>
      <c r="P642" s="233"/>
      <c r="Q642" s="233"/>
      <c r="R642" s="233"/>
      <c r="S642" s="233"/>
      <c r="T642" s="234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T642" s="235" t="s">
        <v>162</v>
      </c>
      <c r="AU642" s="235" t="s">
        <v>84</v>
      </c>
      <c r="AV642" s="12" t="s">
        <v>86</v>
      </c>
      <c r="AW642" s="12" t="s">
        <v>32</v>
      </c>
      <c r="AX642" s="12" t="s">
        <v>76</v>
      </c>
      <c r="AY642" s="235" t="s">
        <v>155</v>
      </c>
    </row>
    <row r="643" s="12" customFormat="1">
      <c r="A643" s="12"/>
      <c r="B643" s="224"/>
      <c r="C643" s="225"/>
      <c r="D643" s="226" t="s">
        <v>162</v>
      </c>
      <c r="E643" s="227" t="s">
        <v>1</v>
      </c>
      <c r="F643" s="228" t="s">
        <v>907</v>
      </c>
      <c r="G643" s="225"/>
      <c r="H643" s="229">
        <v>-2.3999999999999999</v>
      </c>
      <c r="I643" s="230"/>
      <c r="J643" s="225"/>
      <c r="K643" s="225"/>
      <c r="L643" s="231"/>
      <c r="M643" s="232"/>
      <c r="N643" s="233"/>
      <c r="O643" s="233"/>
      <c r="P643" s="233"/>
      <c r="Q643" s="233"/>
      <c r="R643" s="233"/>
      <c r="S643" s="233"/>
      <c r="T643" s="234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T643" s="235" t="s">
        <v>162</v>
      </c>
      <c r="AU643" s="235" t="s">
        <v>84</v>
      </c>
      <c r="AV643" s="12" t="s">
        <v>86</v>
      </c>
      <c r="AW643" s="12" t="s">
        <v>32</v>
      </c>
      <c r="AX643" s="12" t="s">
        <v>76</v>
      </c>
      <c r="AY643" s="235" t="s">
        <v>155</v>
      </c>
    </row>
    <row r="644" s="12" customFormat="1">
      <c r="A644" s="12"/>
      <c r="B644" s="224"/>
      <c r="C644" s="225"/>
      <c r="D644" s="226" t="s">
        <v>162</v>
      </c>
      <c r="E644" s="227" t="s">
        <v>1</v>
      </c>
      <c r="F644" s="228" t="s">
        <v>908</v>
      </c>
      <c r="G644" s="225"/>
      <c r="H644" s="229">
        <v>4.4000000000000004</v>
      </c>
      <c r="I644" s="230"/>
      <c r="J644" s="225"/>
      <c r="K644" s="225"/>
      <c r="L644" s="231"/>
      <c r="M644" s="232"/>
      <c r="N644" s="233"/>
      <c r="O644" s="233"/>
      <c r="P644" s="233"/>
      <c r="Q644" s="233"/>
      <c r="R644" s="233"/>
      <c r="S644" s="233"/>
      <c r="T644" s="234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T644" s="235" t="s">
        <v>162</v>
      </c>
      <c r="AU644" s="235" t="s">
        <v>84</v>
      </c>
      <c r="AV644" s="12" t="s">
        <v>86</v>
      </c>
      <c r="AW644" s="12" t="s">
        <v>32</v>
      </c>
      <c r="AX644" s="12" t="s">
        <v>76</v>
      </c>
      <c r="AY644" s="235" t="s">
        <v>155</v>
      </c>
    </row>
    <row r="645" s="12" customFormat="1">
      <c r="A645" s="12"/>
      <c r="B645" s="224"/>
      <c r="C645" s="225"/>
      <c r="D645" s="226" t="s">
        <v>162</v>
      </c>
      <c r="E645" s="227" t="s">
        <v>1</v>
      </c>
      <c r="F645" s="228" t="s">
        <v>909</v>
      </c>
      <c r="G645" s="225"/>
      <c r="H645" s="229">
        <v>6.1399999999999997</v>
      </c>
      <c r="I645" s="230"/>
      <c r="J645" s="225"/>
      <c r="K645" s="225"/>
      <c r="L645" s="231"/>
      <c r="M645" s="232"/>
      <c r="N645" s="233"/>
      <c r="O645" s="233"/>
      <c r="P645" s="233"/>
      <c r="Q645" s="233"/>
      <c r="R645" s="233"/>
      <c r="S645" s="233"/>
      <c r="T645" s="234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T645" s="235" t="s">
        <v>162</v>
      </c>
      <c r="AU645" s="235" t="s">
        <v>84</v>
      </c>
      <c r="AV645" s="12" t="s">
        <v>86</v>
      </c>
      <c r="AW645" s="12" t="s">
        <v>32</v>
      </c>
      <c r="AX645" s="12" t="s">
        <v>76</v>
      </c>
      <c r="AY645" s="235" t="s">
        <v>155</v>
      </c>
    </row>
    <row r="646" s="12" customFormat="1">
      <c r="A646" s="12"/>
      <c r="B646" s="224"/>
      <c r="C646" s="225"/>
      <c r="D646" s="226" t="s">
        <v>162</v>
      </c>
      <c r="E646" s="227" t="s">
        <v>1</v>
      </c>
      <c r="F646" s="228" t="s">
        <v>468</v>
      </c>
      <c r="G646" s="225"/>
      <c r="H646" s="229">
        <v>4</v>
      </c>
      <c r="I646" s="230"/>
      <c r="J646" s="225"/>
      <c r="K646" s="225"/>
      <c r="L646" s="231"/>
      <c r="M646" s="232"/>
      <c r="N646" s="233"/>
      <c r="O646" s="233"/>
      <c r="P646" s="233"/>
      <c r="Q646" s="233"/>
      <c r="R646" s="233"/>
      <c r="S646" s="233"/>
      <c r="T646" s="234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T646" s="235" t="s">
        <v>162</v>
      </c>
      <c r="AU646" s="235" t="s">
        <v>84</v>
      </c>
      <c r="AV646" s="12" t="s">
        <v>86</v>
      </c>
      <c r="AW646" s="12" t="s">
        <v>32</v>
      </c>
      <c r="AX646" s="12" t="s">
        <v>76</v>
      </c>
      <c r="AY646" s="235" t="s">
        <v>155</v>
      </c>
    </row>
    <row r="647" s="12" customFormat="1">
      <c r="A647" s="12"/>
      <c r="B647" s="224"/>
      <c r="C647" s="225"/>
      <c r="D647" s="226" t="s">
        <v>162</v>
      </c>
      <c r="E647" s="227" t="s">
        <v>1</v>
      </c>
      <c r="F647" s="228" t="s">
        <v>910</v>
      </c>
      <c r="G647" s="225"/>
      <c r="H647" s="229">
        <v>4.9000000000000004</v>
      </c>
      <c r="I647" s="230"/>
      <c r="J647" s="225"/>
      <c r="K647" s="225"/>
      <c r="L647" s="231"/>
      <c r="M647" s="232"/>
      <c r="N647" s="233"/>
      <c r="O647" s="233"/>
      <c r="P647" s="233"/>
      <c r="Q647" s="233"/>
      <c r="R647" s="233"/>
      <c r="S647" s="233"/>
      <c r="T647" s="234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T647" s="235" t="s">
        <v>162</v>
      </c>
      <c r="AU647" s="235" t="s">
        <v>84</v>
      </c>
      <c r="AV647" s="12" t="s">
        <v>86</v>
      </c>
      <c r="AW647" s="12" t="s">
        <v>32</v>
      </c>
      <c r="AX647" s="12" t="s">
        <v>76</v>
      </c>
      <c r="AY647" s="235" t="s">
        <v>155</v>
      </c>
    </row>
    <row r="648" s="12" customFormat="1">
      <c r="A648" s="12"/>
      <c r="B648" s="224"/>
      <c r="C648" s="225"/>
      <c r="D648" s="226" t="s">
        <v>162</v>
      </c>
      <c r="E648" s="227" t="s">
        <v>1</v>
      </c>
      <c r="F648" s="228" t="s">
        <v>911</v>
      </c>
      <c r="G648" s="225"/>
      <c r="H648" s="229">
        <v>4</v>
      </c>
      <c r="I648" s="230"/>
      <c r="J648" s="225"/>
      <c r="K648" s="225"/>
      <c r="L648" s="231"/>
      <c r="M648" s="232"/>
      <c r="N648" s="233"/>
      <c r="O648" s="233"/>
      <c r="P648" s="233"/>
      <c r="Q648" s="233"/>
      <c r="R648" s="233"/>
      <c r="S648" s="233"/>
      <c r="T648" s="234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T648" s="235" t="s">
        <v>162</v>
      </c>
      <c r="AU648" s="235" t="s">
        <v>84</v>
      </c>
      <c r="AV648" s="12" t="s">
        <v>86</v>
      </c>
      <c r="AW648" s="12" t="s">
        <v>32</v>
      </c>
      <c r="AX648" s="12" t="s">
        <v>76</v>
      </c>
      <c r="AY648" s="235" t="s">
        <v>155</v>
      </c>
    </row>
    <row r="649" s="12" customFormat="1">
      <c r="A649" s="12"/>
      <c r="B649" s="224"/>
      <c r="C649" s="225"/>
      <c r="D649" s="226" t="s">
        <v>162</v>
      </c>
      <c r="E649" s="227" t="s">
        <v>1</v>
      </c>
      <c r="F649" s="228" t="s">
        <v>912</v>
      </c>
      <c r="G649" s="225"/>
      <c r="H649" s="229">
        <v>25.559999999999999</v>
      </c>
      <c r="I649" s="230"/>
      <c r="J649" s="225"/>
      <c r="K649" s="225"/>
      <c r="L649" s="231"/>
      <c r="M649" s="232"/>
      <c r="N649" s="233"/>
      <c r="O649" s="233"/>
      <c r="P649" s="233"/>
      <c r="Q649" s="233"/>
      <c r="R649" s="233"/>
      <c r="S649" s="233"/>
      <c r="T649" s="234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T649" s="235" t="s">
        <v>162</v>
      </c>
      <c r="AU649" s="235" t="s">
        <v>84</v>
      </c>
      <c r="AV649" s="12" t="s">
        <v>86</v>
      </c>
      <c r="AW649" s="12" t="s">
        <v>32</v>
      </c>
      <c r="AX649" s="12" t="s">
        <v>76</v>
      </c>
      <c r="AY649" s="235" t="s">
        <v>155</v>
      </c>
    </row>
    <row r="650" s="12" customFormat="1">
      <c r="A650" s="12"/>
      <c r="B650" s="224"/>
      <c r="C650" s="225"/>
      <c r="D650" s="226" t="s">
        <v>162</v>
      </c>
      <c r="E650" s="227" t="s">
        <v>1</v>
      </c>
      <c r="F650" s="228" t="s">
        <v>913</v>
      </c>
      <c r="G650" s="225"/>
      <c r="H650" s="229">
        <v>-0.80000000000000004</v>
      </c>
      <c r="I650" s="230"/>
      <c r="J650" s="225"/>
      <c r="K650" s="225"/>
      <c r="L650" s="231"/>
      <c r="M650" s="232"/>
      <c r="N650" s="233"/>
      <c r="O650" s="233"/>
      <c r="P650" s="233"/>
      <c r="Q650" s="233"/>
      <c r="R650" s="233"/>
      <c r="S650" s="233"/>
      <c r="T650" s="234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T650" s="235" t="s">
        <v>162</v>
      </c>
      <c r="AU650" s="235" t="s">
        <v>84</v>
      </c>
      <c r="AV650" s="12" t="s">
        <v>86</v>
      </c>
      <c r="AW650" s="12" t="s">
        <v>32</v>
      </c>
      <c r="AX650" s="12" t="s">
        <v>76</v>
      </c>
      <c r="AY650" s="235" t="s">
        <v>155</v>
      </c>
    </row>
    <row r="651" s="12" customFormat="1">
      <c r="A651" s="12"/>
      <c r="B651" s="224"/>
      <c r="C651" s="225"/>
      <c r="D651" s="226" t="s">
        <v>162</v>
      </c>
      <c r="E651" s="227" t="s">
        <v>1</v>
      </c>
      <c r="F651" s="228" t="s">
        <v>914</v>
      </c>
      <c r="G651" s="225"/>
      <c r="H651" s="229">
        <v>30.300000000000001</v>
      </c>
      <c r="I651" s="230"/>
      <c r="J651" s="225"/>
      <c r="K651" s="225"/>
      <c r="L651" s="231"/>
      <c r="M651" s="232"/>
      <c r="N651" s="233"/>
      <c r="O651" s="233"/>
      <c r="P651" s="233"/>
      <c r="Q651" s="233"/>
      <c r="R651" s="233"/>
      <c r="S651" s="233"/>
      <c r="T651" s="234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35" t="s">
        <v>162</v>
      </c>
      <c r="AU651" s="235" t="s">
        <v>84</v>
      </c>
      <c r="AV651" s="12" t="s">
        <v>86</v>
      </c>
      <c r="AW651" s="12" t="s">
        <v>32</v>
      </c>
      <c r="AX651" s="12" t="s">
        <v>76</v>
      </c>
      <c r="AY651" s="235" t="s">
        <v>155</v>
      </c>
    </row>
    <row r="652" s="12" customFormat="1">
      <c r="A652" s="12"/>
      <c r="B652" s="224"/>
      <c r="C652" s="225"/>
      <c r="D652" s="226" t="s">
        <v>162</v>
      </c>
      <c r="E652" s="227" t="s">
        <v>1</v>
      </c>
      <c r="F652" s="228" t="s">
        <v>915</v>
      </c>
      <c r="G652" s="225"/>
      <c r="H652" s="229">
        <v>2.2000000000000002</v>
      </c>
      <c r="I652" s="230"/>
      <c r="J652" s="225"/>
      <c r="K652" s="225"/>
      <c r="L652" s="231"/>
      <c r="M652" s="232"/>
      <c r="N652" s="233"/>
      <c r="O652" s="233"/>
      <c r="P652" s="233"/>
      <c r="Q652" s="233"/>
      <c r="R652" s="233"/>
      <c r="S652" s="233"/>
      <c r="T652" s="234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T652" s="235" t="s">
        <v>162</v>
      </c>
      <c r="AU652" s="235" t="s">
        <v>84</v>
      </c>
      <c r="AV652" s="12" t="s">
        <v>86</v>
      </c>
      <c r="AW652" s="12" t="s">
        <v>32</v>
      </c>
      <c r="AX652" s="12" t="s">
        <v>76</v>
      </c>
      <c r="AY652" s="235" t="s">
        <v>155</v>
      </c>
    </row>
    <row r="653" s="12" customFormat="1">
      <c r="A653" s="12"/>
      <c r="B653" s="224"/>
      <c r="C653" s="225"/>
      <c r="D653" s="226" t="s">
        <v>162</v>
      </c>
      <c r="E653" s="227" t="s">
        <v>1</v>
      </c>
      <c r="F653" s="228" t="s">
        <v>916</v>
      </c>
      <c r="G653" s="225"/>
      <c r="H653" s="229">
        <v>24</v>
      </c>
      <c r="I653" s="230"/>
      <c r="J653" s="225"/>
      <c r="K653" s="225"/>
      <c r="L653" s="231"/>
      <c r="M653" s="232"/>
      <c r="N653" s="233"/>
      <c r="O653" s="233"/>
      <c r="P653" s="233"/>
      <c r="Q653" s="233"/>
      <c r="R653" s="233"/>
      <c r="S653" s="233"/>
      <c r="T653" s="234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T653" s="235" t="s">
        <v>162</v>
      </c>
      <c r="AU653" s="235" t="s">
        <v>84</v>
      </c>
      <c r="AV653" s="12" t="s">
        <v>86</v>
      </c>
      <c r="AW653" s="12" t="s">
        <v>32</v>
      </c>
      <c r="AX653" s="12" t="s">
        <v>76</v>
      </c>
      <c r="AY653" s="235" t="s">
        <v>155</v>
      </c>
    </row>
    <row r="654" s="12" customFormat="1">
      <c r="A654" s="12"/>
      <c r="B654" s="224"/>
      <c r="C654" s="225"/>
      <c r="D654" s="226" t="s">
        <v>162</v>
      </c>
      <c r="E654" s="227" t="s">
        <v>1</v>
      </c>
      <c r="F654" s="228" t="s">
        <v>917</v>
      </c>
      <c r="G654" s="225"/>
      <c r="H654" s="229">
        <v>-1.5</v>
      </c>
      <c r="I654" s="230"/>
      <c r="J654" s="225"/>
      <c r="K654" s="225"/>
      <c r="L654" s="231"/>
      <c r="M654" s="232"/>
      <c r="N654" s="233"/>
      <c r="O654" s="233"/>
      <c r="P654" s="233"/>
      <c r="Q654" s="233"/>
      <c r="R654" s="233"/>
      <c r="S654" s="233"/>
      <c r="T654" s="234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T654" s="235" t="s">
        <v>162</v>
      </c>
      <c r="AU654" s="235" t="s">
        <v>84</v>
      </c>
      <c r="AV654" s="12" t="s">
        <v>86</v>
      </c>
      <c r="AW654" s="12" t="s">
        <v>32</v>
      </c>
      <c r="AX654" s="12" t="s">
        <v>76</v>
      </c>
      <c r="AY654" s="235" t="s">
        <v>155</v>
      </c>
    </row>
    <row r="655" s="12" customFormat="1">
      <c r="A655" s="12"/>
      <c r="B655" s="224"/>
      <c r="C655" s="225"/>
      <c r="D655" s="226" t="s">
        <v>162</v>
      </c>
      <c r="E655" s="227" t="s">
        <v>1</v>
      </c>
      <c r="F655" s="228" t="s">
        <v>918</v>
      </c>
      <c r="G655" s="225"/>
      <c r="H655" s="229">
        <v>35.200000000000003</v>
      </c>
      <c r="I655" s="230"/>
      <c r="J655" s="225"/>
      <c r="K655" s="225"/>
      <c r="L655" s="231"/>
      <c r="M655" s="232"/>
      <c r="N655" s="233"/>
      <c r="O655" s="233"/>
      <c r="P655" s="233"/>
      <c r="Q655" s="233"/>
      <c r="R655" s="233"/>
      <c r="S655" s="233"/>
      <c r="T655" s="234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T655" s="235" t="s">
        <v>162</v>
      </c>
      <c r="AU655" s="235" t="s">
        <v>84</v>
      </c>
      <c r="AV655" s="12" t="s">
        <v>86</v>
      </c>
      <c r="AW655" s="12" t="s">
        <v>32</v>
      </c>
      <c r="AX655" s="12" t="s">
        <v>76</v>
      </c>
      <c r="AY655" s="235" t="s">
        <v>155</v>
      </c>
    </row>
    <row r="656" s="12" customFormat="1">
      <c r="A656" s="12"/>
      <c r="B656" s="224"/>
      <c r="C656" s="225"/>
      <c r="D656" s="226" t="s">
        <v>162</v>
      </c>
      <c r="E656" s="227" t="s">
        <v>1</v>
      </c>
      <c r="F656" s="228" t="s">
        <v>468</v>
      </c>
      <c r="G656" s="225"/>
      <c r="H656" s="229">
        <v>4</v>
      </c>
      <c r="I656" s="230"/>
      <c r="J656" s="225"/>
      <c r="K656" s="225"/>
      <c r="L656" s="231"/>
      <c r="M656" s="232"/>
      <c r="N656" s="233"/>
      <c r="O656" s="233"/>
      <c r="P656" s="233"/>
      <c r="Q656" s="233"/>
      <c r="R656" s="233"/>
      <c r="S656" s="233"/>
      <c r="T656" s="234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T656" s="235" t="s">
        <v>162</v>
      </c>
      <c r="AU656" s="235" t="s">
        <v>84</v>
      </c>
      <c r="AV656" s="12" t="s">
        <v>86</v>
      </c>
      <c r="AW656" s="12" t="s">
        <v>32</v>
      </c>
      <c r="AX656" s="12" t="s">
        <v>76</v>
      </c>
      <c r="AY656" s="235" t="s">
        <v>155</v>
      </c>
    </row>
    <row r="657" s="12" customFormat="1">
      <c r="A657" s="12"/>
      <c r="B657" s="224"/>
      <c r="C657" s="225"/>
      <c r="D657" s="226" t="s">
        <v>162</v>
      </c>
      <c r="E657" s="227" t="s">
        <v>1</v>
      </c>
      <c r="F657" s="228" t="s">
        <v>919</v>
      </c>
      <c r="G657" s="225"/>
      <c r="H657" s="229">
        <v>4.3600000000000003</v>
      </c>
      <c r="I657" s="230"/>
      <c r="J657" s="225"/>
      <c r="K657" s="225"/>
      <c r="L657" s="231"/>
      <c r="M657" s="232"/>
      <c r="N657" s="233"/>
      <c r="O657" s="233"/>
      <c r="P657" s="233"/>
      <c r="Q657" s="233"/>
      <c r="R657" s="233"/>
      <c r="S657" s="233"/>
      <c r="T657" s="234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T657" s="235" t="s">
        <v>162</v>
      </c>
      <c r="AU657" s="235" t="s">
        <v>84</v>
      </c>
      <c r="AV657" s="12" t="s">
        <v>86</v>
      </c>
      <c r="AW657" s="12" t="s">
        <v>32</v>
      </c>
      <c r="AX657" s="12" t="s">
        <v>76</v>
      </c>
      <c r="AY657" s="235" t="s">
        <v>155</v>
      </c>
    </row>
    <row r="658" s="12" customFormat="1">
      <c r="A658" s="12"/>
      <c r="B658" s="224"/>
      <c r="C658" s="225"/>
      <c r="D658" s="226" t="s">
        <v>162</v>
      </c>
      <c r="E658" s="227" t="s">
        <v>1</v>
      </c>
      <c r="F658" s="228" t="s">
        <v>468</v>
      </c>
      <c r="G658" s="225"/>
      <c r="H658" s="229">
        <v>4</v>
      </c>
      <c r="I658" s="230"/>
      <c r="J658" s="225"/>
      <c r="K658" s="225"/>
      <c r="L658" s="231"/>
      <c r="M658" s="232"/>
      <c r="N658" s="233"/>
      <c r="O658" s="233"/>
      <c r="P658" s="233"/>
      <c r="Q658" s="233"/>
      <c r="R658" s="233"/>
      <c r="S658" s="233"/>
      <c r="T658" s="234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T658" s="235" t="s">
        <v>162</v>
      </c>
      <c r="AU658" s="235" t="s">
        <v>84</v>
      </c>
      <c r="AV658" s="12" t="s">
        <v>86</v>
      </c>
      <c r="AW658" s="12" t="s">
        <v>32</v>
      </c>
      <c r="AX658" s="12" t="s">
        <v>76</v>
      </c>
      <c r="AY658" s="235" t="s">
        <v>155</v>
      </c>
    </row>
    <row r="659" s="12" customFormat="1">
      <c r="A659" s="12"/>
      <c r="B659" s="224"/>
      <c r="C659" s="225"/>
      <c r="D659" s="226" t="s">
        <v>162</v>
      </c>
      <c r="E659" s="227" t="s">
        <v>1</v>
      </c>
      <c r="F659" s="228" t="s">
        <v>920</v>
      </c>
      <c r="G659" s="225"/>
      <c r="H659" s="229">
        <v>13.244999999999999</v>
      </c>
      <c r="I659" s="230"/>
      <c r="J659" s="225"/>
      <c r="K659" s="225"/>
      <c r="L659" s="231"/>
      <c r="M659" s="232"/>
      <c r="N659" s="233"/>
      <c r="O659" s="233"/>
      <c r="P659" s="233"/>
      <c r="Q659" s="233"/>
      <c r="R659" s="233"/>
      <c r="S659" s="233"/>
      <c r="T659" s="234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T659" s="235" t="s">
        <v>162</v>
      </c>
      <c r="AU659" s="235" t="s">
        <v>84</v>
      </c>
      <c r="AV659" s="12" t="s">
        <v>86</v>
      </c>
      <c r="AW659" s="12" t="s">
        <v>32</v>
      </c>
      <c r="AX659" s="12" t="s">
        <v>76</v>
      </c>
      <c r="AY659" s="235" t="s">
        <v>155</v>
      </c>
    </row>
    <row r="660" s="12" customFormat="1">
      <c r="A660" s="12"/>
      <c r="B660" s="224"/>
      <c r="C660" s="225"/>
      <c r="D660" s="226" t="s">
        <v>162</v>
      </c>
      <c r="E660" s="227" t="s">
        <v>1</v>
      </c>
      <c r="F660" s="228" t="s">
        <v>921</v>
      </c>
      <c r="G660" s="225"/>
      <c r="H660" s="229">
        <v>12</v>
      </c>
      <c r="I660" s="230"/>
      <c r="J660" s="225"/>
      <c r="K660" s="225"/>
      <c r="L660" s="231"/>
      <c r="M660" s="232"/>
      <c r="N660" s="233"/>
      <c r="O660" s="233"/>
      <c r="P660" s="233"/>
      <c r="Q660" s="233"/>
      <c r="R660" s="233"/>
      <c r="S660" s="233"/>
      <c r="T660" s="234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T660" s="235" t="s">
        <v>162</v>
      </c>
      <c r="AU660" s="235" t="s">
        <v>84</v>
      </c>
      <c r="AV660" s="12" t="s">
        <v>86</v>
      </c>
      <c r="AW660" s="12" t="s">
        <v>32</v>
      </c>
      <c r="AX660" s="12" t="s">
        <v>76</v>
      </c>
      <c r="AY660" s="235" t="s">
        <v>155</v>
      </c>
    </row>
    <row r="661" s="12" customFormat="1">
      <c r="A661" s="12"/>
      <c r="B661" s="224"/>
      <c r="C661" s="225"/>
      <c r="D661" s="226" t="s">
        <v>162</v>
      </c>
      <c r="E661" s="227" t="s">
        <v>1</v>
      </c>
      <c r="F661" s="228" t="s">
        <v>922</v>
      </c>
      <c r="G661" s="225"/>
      <c r="H661" s="229">
        <v>1.825</v>
      </c>
      <c r="I661" s="230"/>
      <c r="J661" s="225"/>
      <c r="K661" s="225"/>
      <c r="L661" s="231"/>
      <c r="M661" s="232"/>
      <c r="N661" s="233"/>
      <c r="O661" s="233"/>
      <c r="P661" s="233"/>
      <c r="Q661" s="233"/>
      <c r="R661" s="233"/>
      <c r="S661" s="233"/>
      <c r="T661" s="234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T661" s="235" t="s">
        <v>162</v>
      </c>
      <c r="AU661" s="235" t="s">
        <v>84</v>
      </c>
      <c r="AV661" s="12" t="s">
        <v>86</v>
      </c>
      <c r="AW661" s="12" t="s">
        <v>32</v>
      </c>
      <c r="AX661" s="12" t="s">
        <v>76</v>
      </c>
      <c r="AY661" s="235" t="s">
        <v>155</v>
      </c>
    </row>
    <row r="662" s="12" customFormat="1">
      <c r="A662" s="12"/>
      <c r="B662" s="224"/>
      <c r="C662" s="225"/>
      <c r="D662" s="226" t="s">
        <v>162</v>
      </c>
      <c r="E662" s="227" t="s">
        <v>1</v>
      </c>
      <c r="F662" s="228" t="s">
        <v>923</v>
      </c>
      <c r="G662" s="225"/>
      <c r="H662" s="229">
        <v>-1.5</v>
      </c>
      <c r="I662" s="230"/>
      <c r="J662" s="225"/>
      <c r="K662" s="225"/>
      <c r="L662" s="231"/>
      <c r="M662" s="232"/>
      <c r="N662" s="233"/>
      <c r="O662" s="233"/>
      <c r="P662" s="233"/>
      <c r="Q662" s="233"/>
      <c r="R662" s="233"/>
      <c r="S662" s="233"/>
      <c r="T662" s="234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T662" s="235" t="s">
        <v>162</v>
      </c>
      <c r="AU662" s="235" t="s">
        <v>84</v>
      </c>
      <c r="AV662" s="12" t="s">
        <v>86</v>
      </c>
      <c r="AW662" s="12" t="s">
        <v>32</v>
      </c>
      <c r="AX662" s="12" t="s">
        <v>76</v>
      </c>
      <c r="AY662" s="235" t="s">
        <v>155</v>
      </c>
    </row>
    <row r="663" s="12" customFormat="1">
      <c r="A663" s="12"/>
      <c r="B663" s="224"/>
      <c r="C663" s="225"/>
      <c r="D663" s="226" t="s">
        <v>162</v>
      </c>
      <c r="E663" s="227" t="s">
        <v>1</v>
      </c>
      <c r="F663" s="228" t="s">
        <v>924</v>
      </c>
      <c r="G663" s="225"/>
      <c r="H663" s="229">
        <v>17.600000000000001</v>
      </c>
      <c r="I663" s="230"/>
      <c r="J663" s="225"/>
      <c r="K663" s="225"/>
      <c r="L663" s="231"/>
      <c r="M663" s="232"/>
      <c r="N663" s="233"/>
      <c r="O663" s="233"/>
      <c r="P663" s="233"/>
      <c r="Q663" s="233"/>
      <c r="R663" s="233"/>
      <c r="S663" s="233"/>
      <c r="T663" s="234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T663" s="235" t="s">
        <v>162</v>
      </c>
      <c r="AU663" s="235" t="s">
        <v>84</v>
      </c>
      <c r="AV663" s="12" t="s">
        <v>86</v>
      </c>
      <c r="AW663" s="12" t="s">
        <v>32</v>
      </c>
      <c r="AX663" s="12" t="s">
        <v>76</v>
      </c>
      <c r="AY663" s="235" t="s">
        <v>155</v>
      </c>
    </row>
    <row r="664" s="13" customFormat="1">
      <c r="A664" s="13"/>
      <c r="B664" s="236"/>
      <c r="C664" s="237"/>
      <c r="D664" s="226" t="s">
        <v>162</v>
      </c>
      <c r="E664" s="238" t="s">
        <v>1</v>
      </c>
      <c r="F664" s="239" t="s">
        <v>164</v>
      </c>
      <c r="G664" s="237"/>
      <c r="H664" s="240">
        <v>203.72999999999999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6" t="s">
        <v>162</v>
      </c>
      <c r="AU664" s="246" t="s">
        <v>84</v>
      </c>
      <c r="AV664" s="13" t="s">
        <v>160</v>
      </c>
      <c r="AW664" s="13" t="s">
        <v>32</v>
      </c>
      <c r="AX664" s="13" t="s">
        <v>84</v>
      </c>
      <c r="AY664" s="246" t="s">
        <v>155</v>
      </c>
    </row>
    <row r="665" s="2" customFormat="1" ht="21.75" customHeight="1">
      <c r="A665" s="37"/>
      <c r="B665" s="38"/>
      <c r="C665" s="210" t="s">
        <v>925</v>
      </c>
      <c r="D665" s="210" t="s">
        <v>156</v>
      </c>
      <c r="E665" s="211" t="s">
        <v>926</v>
      </c>
      <c r="F665" s="212" t="s">
        <v>927</v>
      </c>
      <c r="G665" s="213" t="s">
        <v>340</v>
      </c>
      <c r="H665" s="214">
        <v>0.505</v>
      </c>
      <c r="I665" s="215"/>
      <c r="J665" s="216">
        <f>ROUND(I665*H665,2)</f>
        <v>0</v>
      </c>
      <c r="K665" s="217"/>
      <c r="L665" s="43"/>
      <c r="M665" s="218" t="s">
        <v>1</v>
      </c>
      <c r="N665" s="219" t="s">
        <v>41</v>
      </c>
      <c r="O665" s="90"/>
      <c r="P665" s="220">
        <f>O665*H665</f>
        <v>0</v>
      </c>
      <c r="Q665" s="220">
        <v>0</v>
      </c>
      <c r="R665" s="220">
        <f>Q665*H665</f>
        <v>0</v>
      </c>
      <c r="S665" s="220">
        <v>0</v>
      </c>
      <c r="T665" s="221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222" t="s">
        <v>191</v>
      </c>
      <c r="AT665" s="222" t="s">
        <v>156</v>
      </c>
      <c r="AU665" s="222" t="s">
        <v>84</v>
      </c>
      <c r="AY665" s="16" t="s">
        <v>155</v>
      </c>
      <c r="BE665" s="223">
        <f>IF(N665="základní",J665,0)</f>
        <v>0</v>
      </c>
      <c r="BF665" s="223">
        <f>IF(N665="snížená",J665,0)</f>
        <v>0</v>
      </c>
      <c r="BG665" s="223">
        <f>IF(N665="zákl. přenesená",J665,0)</f>
        <v>0</v>
      </c>
      <c r="BH665" s="223">
        <f>IF(N665="sníž. přenesená",J665,0)</f>
        <v>0</v>
      </c>
      <c r="BI665" s="223">
        <f>IF(N665="nulová",J665,0)</f>
        <v>0</v>
      </c>
      <c r="BJ665" s="16" t="s">
        <v>84</v>
      </c>
      <c r="BK665" s="223">
        <f>ROUND(I665*H665,2)</f>
        <v>0</v>
      </c>
      <c r="BL665" s="16" t="s">
        <v>191</v>
      </c>
      <c r="BM665" s="222" t="s">
        <v>928</v>
      </c>
    </row>
    <row r="666" s="11" customFormat="1" ht="25.92" customHeight="1">
      <c r="A666" s="11"/>
      <c r="B666" s="196"/>
      <c r="C666" s="197"/>
      <c r="D666" s="198" t="s">
        <v>75</v>
      </c>
      <c r="E666" s="199" t="s">
        <v>929</v>
      </c>
      <c r="F666" s="199" t="s">
        <v>930</v>
      </c>
      <c r="G666" s="197"/>
      <c r="H666" s="197"/>
      <c r="I666" s="200"/>
      <c r="J666" s="201">
        <f>BK666</f>
        <v>0</v>
      </c>
      <c r="K666" s="197"/>
      <c r="L666" s="202"/>
      <c r="M666" s="203"/>
      <c r="N666" s="204"/>
      <c r="O666" s="204"/>
      <c r="P666" s="205">
        <f>SUM(P667:P677)</f>
        <v>0</v>
      </c>
      <c r="Q666" s="204"/>
      <c r="R666" s="205">
        <f>SUM(R667:R677)</f>
        <v>0</v>
      </c>
      <c r="S666" s="204"/>
      <c r="T666" s="206">
        <f>SUM(T667:T677)</f>
        <v>0</v>
      </c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R666" s="207" t="s">
        <v>86</v>
      </c>
      <c r="AT666" s="208" t="s">
        <v>75</v>
      </c>
      <c r="AU666" s="208" t="s">
        <v>76</v>
      </c>
      <c r="AY666" s="207" t="s">
        <v>155</v>
      </c>
      <c r="BK666" s="209">
        <f>SUM(BK667:BK677)</f>
        <v>0</v>
      </c>
    </row>
    <row r="667" s="2" customFormat="1" ht="21.75" customHeight="1">
      <c r="A667" s="37"/>
      <c r="B667" s="38"/>
      <c r="C667" s="210" t="s">
        <v>931</v>
      </c>
      <c r="D667" s="210" t="s">
        <v>156</v>
      </c>
      <c r="E667" s="211" t="s">
        <v>932</v>
      </c>
      <c r="F667" s="212" t="s">
        <v>933</v>
      </c>
      <c r="G667" s="213" t="s">
        <v>175</v>
      </c>
      <c r="H667" s="214">
        <v>36.600000000000001</v>
      </c>
      <c r="I667" s="215"/>
      <c r="J667" s="216">
        <f>ROUND(I667*H667,2)</f>
        <v>0</v>
      </c>
      <c r="K667" s="217"/>
      <c r="L667" s="43"/>
      <c r="M667" s="218" t="s">
        <v>1</v>
      </c>
      <c r="N667" s="219" t="s">
        <v>41</v>
      </c>
      <c r="O667" s="90"/>
      <c r="P667" s="220">
        <f>O667*H667</f>
        <v>0</v>
      </c>
      <c r="Q667" s="220">
        <v>0</v>
      </c>
      <c r="R667" s="220">
        <f>Q667*H667</f>
        <v>0</v>
      </c>
      <c r="S667" s="220">
        <v>0</v>
      </c>
      <c r="T667" s="221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222" t="s">
        <v>191</v>
      </c>
      <c r="AT667" s="222" t="s">
        <v>156</v>
      </c>
      <c r="AU667" s="222" t="s">
        <v>84</v>
      </c>
      <c r="AY667" s="16" t="s">
        <v>155</v>
      </c>
      <c r="BE667" s="223">
        <f>IF(N667="základní",J667,0)</f>
        <v>0</v>
      </c>
      <c r="BF667" s="223">
        <f>IF(N667="snížená",J667,0)</f>
        <v>0</v>
      </c>
      <c r="BG667" s="223">
        <f>IF(N667="zákl. přenesená",J667,0)</f>
        <v>0</v>
      </c>
      <c r="BH667" s="223">
        <f>IF(N667="sníž. přenesená",J667,0)</f>
        <v>0</v>
      </c>
      <c r="BI667" s="223">
        <f>IF(N667="nulová",J667,0)</f>
        <v>0</v>
      </c>
      <c r="BJ667" s="16" t="s">
        <v>84</v>
      </c>
      <c r="BK667" s="223">
        <f>ROUND(I667*H667,2)</f>
        <v>0</v>
      </c>
      <c r="BL667" s="16" t="s">
        <v>191</v>
      </c>
      <c r="BM667" s="222" t="s">
        <v>934</v>
      </c>
    </row>
    <row r="668" s="12" customFormat="1">
      <c r="A668" s="12"/>
      <c r="B668" s="224"/>
      <c r="C668" s="225"/>
      <c r="D668" s="226" t="s">
        <v>162</v>
      </c>
      <c r="E668" s="227" t="s">
        <v>1</v>
      </c>
      <c r="F668" s="228" t="s">
        <v>772</v>
      </c>
      <c r="G668" s="225"/>
      <c r="H668" s="229">
        <v>7.5</v>
      </c>
      <c r="I668" s="230"/>
      <c r="J668" s="225"/>
      <c r="K668" s="225"/>
      <c r="L668" s="231"/>
      <c r="M668" s="232"/>
      <c r="N668" s="233"/>
      <c r="O668" s="233"/>
      <c r="P668" s="233"/>
      <c r="Q668" s="233"/>
      <c r="R668" s="233"/>
      <c r="S668" s="233"/>
      <c r="T668" s="234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T668" s="235" t="s">
        <v>162</v>
      </c>
      <c r="AU668" s="235" t="s">
        <v>84</v>
      </c>
      <c r="AV668" s="12" t="s">
        <v>86</v>
      </c>
      <c r="AW668" s="12" t="s">
        <v>32</v>
      </c>
      <c r="AX668" s="12" t="s">
        <v>76</v>
      </c>
      <c r="AY668" s="235" t="s">
        <v>155</v>
      </c>
    </row>
    <row r="669" s="12" customFormat="1">
      <c r="A669" s="12"/>
      <c r="B669" s="224"/>
      <c r="C669" s="225"/>
      <c r="D669" s="226" t="s">
        <v>162</v>
      </c>
      <c r="E669" s="227" t="s">
        <v>1</v>
      </c>
      <c r="F669" s="228" t="s">
        <v>772</v>
      </c>
      <c r="G669" s="225"/>
      <c r="H669" s="229">
        <v>7.5</v>
      </c>
      <c r="I669" s="230"/>
      <c r="J669" s="225"/>
      <c r="K669" s="225"/>
      <c r="L669" s="231"/>
      <c r="M669" s="232"/>
      <c r="N669" s="233"/>
      <c r="O669" s="233"/>
      <c r="P669" s="233"/>
      <c r="Q669" s="233"/>
      <c r="R669" s="233"/>
      <c r="S669" s="233"/>
      <c r="T669" s="234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T669" s="235" t="s">
        <v>162</v>
      </c>
      <c r="AU669" s="235" t="s">
        <v>84</v>
      </c>
      <c r="AV669" s="12" t="s">
        <v>86</v>
      </c>
      <c r="AW669" s="12" t="s">
        <v>32</v>
      </c>
      <c r="AX669" s="12" t="s">
        <v>76</v>
      </c>
      <c r="AY669" s="235" t="s">
        <v>155</v>
      </c>
    </row>
    <row r="670" s="12" customFormat="1">
      <c r="A670" s="12"/>
      <c r="B670" s="224"/>
      <c r="C670" s="225"/>
      <c r="D670" s="226" t="s">
        <v>162</v>
      </c>
      <c r="E670" s="227" t="s">
        <v>1</v>
      </c>
      <c r="F670" s="228" t="s">
        <v>773</v>
      </c>
      <c r="G670" s="225"/>
      <c r="H670" s="229">
        <v>21.600000000000001</v>
      </c>
      <c r="I670" s="230"/>
      <c r="J670" s="225"/>
      <c r="K670" s="225"/>
      <c r="L670" s="231"/>
      <c r="M670" s="232"/>
      <c r="N670" s="233"/>
      <c r="O670" s="233"/>
      <c r="P670" s="233"/>
      <c r="Q670" s="233"/>
      <c r="R670" s="233"/>
      <c r="S670" s="233"/>
      <c r="T670" s="234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T670" s="235" t="s">
        <v>162</v>
      </c>
      <c r="AU670" s="235" t="s">
        <v>84</v>
      </c>
      <c r="AV670" s="12" t="s">
        <v>86</v>
      </c>
      <c r="AW670" s="12" t="s">
        <v>32</v>
      </c>
      <c r="AX670" s="12" t="s">
        <v>76</v>
      </c>
      <c r="AY670" s="235" t="s">
        <v>155</v>
      </c>
    </row>
    <row r="671" s="13" customFormat="1">
      <c r="A671" s="13"/>
      <c r="B671" s="236"/>
      <c r="C671" s="237"/>
      <c r="D671" s="226" t="s">
        <v>162</v>
      </c>
      <c r="E671" s="238" t="s">
        <v>1</v>
      </c>
      <c r="F671" s="239" t="s">
        <v>164</v>
      </c>
      <c r="G671" s="237"/>
      <c r="H671" s="240">
        <v>36.600000000000001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6" t="s">
        <v>162</v>
      </c>
      <c r="AU671" s="246" t="s">
        <v>84</v>
      </c>
      <c r="AV671" s="13" t="s">
        <v>160</v>
      </c>
      <c r="AW671" s="13" t="s">
        <v>32</v>
      </c>
      <c r="AX671" s="13" t="s">
        <v>84</v>
      </c>
      <c r="AY671" s="246" t="s">
        <v>155</v>
      </c>
    </row>
    <row r="672" s="2" customFormat="1" ht="21.75" customHeight="1">
      <c r="A672" s="37"/>
      <c r="B672" s="38"/>
      <c r="C672" s="210" t="s">
        <v>935</v>
      </c>
      <c r="D672" s="210" t="s">
        <v>156</v>
      </c>
      <c r="E672" s="211" t="s">
        <v>936</v>
      </c>
      <c r="F672" s="212" t="s">
        <v>937</v>
      </c>
      <c r="G672" s="213" t="s">
        <v>175</v>
      </c>
      <c r="H672" s="214">
        <v>35.399999999999999</v>
      </c>
      <c r="I672" s="215"/>
      <c r="J672" s="216">
        <f>ROUND(I672*H672,2)</f>
        <v>0</v>
      </c>
      <c r="K672" s="217"/>
      <c r="L672" s="43"/>
      <c r="M672" s="218" t="s">
        <v>1</v>
      </c>
      <c r="N672" s="219" t="s">
        <v>41</v>
      </c>
      <c r="O672" s="90"/>
      <c r="P672" s="220">
        <f>O672*H672</f>
        <v>0</v>
      </c>
      <c r="Q672" s="220">
        <v>0</v>
      </c>
      <c r="R672" s="220">
        <f>Q672*H672</f>
        <v>0</v>
      </c>
      <c r="S672" s="220">
        <v>0</v>
      </c>
      <c r="T672" s="221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222" t="s">
        <v>191</v>
      </c>
      <c r="AT672" s="222" t="s">
        <v>156</v>
      </c>
      <c r="AU672" s="222" t="s">
        <v>84</v>
      </c>
      <c r="AY672" s="16" t="s">
        <v>155</v>
      </c>
      <c r="BE672" s="223">
        <f>IF(N672="základní",J672,0)</f>
        <v>0</v>
      </c>
      <c r="BF672" s="223">
        <f>IF(N672="snížená",J672,0)</f>
        <v>0</v>
      </c>
      <c r="BG672" s="223">
        <f>IF(N672="zákl. přenesená",J672,0)</f>
        <v>0</v>
      </c>
      <c r="BH672" s="223">
        <f>IF(N672="sníž. přenesená",J672,0)</f>
        <v>0</v>
      </c>
      <c r="BI672" s="223">
        <f>IF(N672="nulová",J672,0)</f>
        <v>0</v>
      </c>
      <c r="BJ672" s="16" t="s">
        <v>84</v>
      </c>
      <c r="BK672" s="223">
        <f>ROUND(I672*H672,2)</f>
        <v>0</v>
      </c>
      <c r="BL672" s="16" t="s">
        <v>191</v>
      </c>
      <c r="BM672" s="222" t="s">
        <v>938</v>
      </c>
    </row>
    <row r="673" s="12" customFormat="1">
      <c r="A673" s="12"/>
      <c r="B673" s="224"/>
      <c r="C673" s="225"/>
      <c r="D673" s="226" t="s">
        <v>162</v>
      </c>
      <c r="E673" s="227" t="s">
        <v>1</v>
      </c>
      <c r="F673" s="228" t="s">
        <v>772</v>
      </c>
      <c r="G673" s="225"/>
      <c r="H673" s="229">
        <v>7.5</v>
      </c>
      <c r="I673" s="230"/>
      <c r="J673" s="225"/>
      <c r="K673" s="225"/>
      <c r="L673" s="231"/>
      <c r="M673" s="232"/>
      <c r="N673" s="233"/>
      <c r="O673" s="233"/>
      <c r="P673" s="233"/>
      <c r="Q673" s="233"/>
      <c r="R673" s="233"/>
      <c r="S673" s="233"/>
      <c r="T673" s="234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T673" s="235" t="s">
        <v>162</v>
      </c>
      <c r="AU673" s="235" t="s">
        <v>84</v>
      </c>
      <c r="AV673" s="12" t="s">
        <v>86</v>
      </c>
      <c r="AW673" s="12" t="s">
        <v>32</v>
      </c>
      <c r="AX673" s="12" t="s">
        <v>76</v>
      </c>
      <c r="AY673" s="235" t="s">
        <v>155</v>
      </c>
    </row>
    <row r="674" s="12" customFormat="1">
      <c r="A674" s="12"/>
      <c r="B674" s="224"/>
      <c r="C674" s="225"/>
      <c r="D674" s="226" t="s">
        <v>162</v>
      </c>
      <c r="E674" s="227" t="s">
        <v>1</v>
      </c>
      <c r="F674" s="228" t="s">
        <v>939</v>
      </c>
      <c r="G674" s="225"/>
      <c r="H674" s="229">
        <v>9</v>
      </c>
      <c r="I674" s="230"/>
      <c r="J674" s="225"/>
      <c r="K674" s="225"/>
      <c r="L674" s="231"/>
      <c r="M674" s="232"/>
      <c r="N674" s="233"/>
      <c r="O674" s="233"/>
      <c r="P674" s="233"/>
      <c r="Q674" s="233"/>
      <c r="R674" s="233"/>
      <c r="S674" s="233"/>
      <c r="T674" s="234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T674" s="235" t="s">
        <v>162</v>
      </c>
      <c r="AU674" s="235" t="s">
        <v>84</v>
      </c>
      <c r="AV674" s="12" t="s">
        <v>86</v>
      </c>
      <c r="AW674" s="12" t="s">
        <v>32</v>
      </c>
      <c r="AX674" s="12" t="s">
        <v>76</v>
      </c>
      <c r="AY674" s="235" t="s">
        <v>155</v>
      </c>
    </row>
    <row r="675" s="12" customFormat="1">
      <c r="A675" s="12"/>
      <c r="B675" s="224"/>
      <c r="C675" s="225"/>
      <c r="D675" s="226" t="s">
        <v>162</v>
      </c>
      <c r="E675" s="227" t="s">
        <v>1</v>
      </c>
      <c r="F675" s="228" t="s">
        <v>523</v>
      </c>
      <c r="G675" s="225"/>
      <c r="H675" s="229">
        <v>18.899999999999999</v>
      </c>
      <c r="I675" s="230"/>
      <c r="J675" s="225"/>
      <c r="K675" s="225"/>
      <c r="L675" s="231"/>
      <c r="M675" s="232"/>
      <c r="N675" s="233"/>
      <c r="O675" s="233"/>
      <c r="P675" s="233"/>
      <c r="Q675" s="233"/>
      <c r="R675" s="233"/>
      <c r="S675" s="233"/>
      <c r="T675" s="234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T675" s="235" t="s">
        <v>162</v>
      </c>
      <c r="AU675" s="235" t="s">
        <v>84</v>
      </c>
      <c r="AV675" s="12" t="s">
        <v>86</v>
      </c>
      <c r="AW675" s="12" t="s">
        <v>32</v>
      </c>
      <c r="AX675" s="12" t="s">
        <v>76</v>
      </c>
      <c r="AY675" s="235" t="s">
        <v>155</v>
      </c>
    </row>
    <row r="676" s="13" customFormat="1">
      <c r="A676" s="13"/>
      <c r="B676" s="236"/>
      <c r="C676" s="237"/>
      <c r="D676" s="226" t="s">
        <v>162</v>
      </c>
      <c r="E676" s="238" t="s">
        <v>1</v>
      </c>
      <c r="F676" s="239" t="s">
        <v>164</v>
      </c>
      <c r="G676" s="237"/>
      <c r="H676" s="240">
        <v>35.399999999999999</v>
      </c>
      <c r="I676" s="241"/>
      <c r="J676" s="237"/>
      <c r="K676" s="237"/>
      <c r="L676" s="242"/>
      <c r="M676" s="243"/>
      <c r="N676" s="244"/>
      <c r="O676" s="244"/>
      <c r="P676" s="244"/>
      <c r="Q676" s="244"/>
      <c r="R676" s="244"/>
      <c r="S676" s="244"/>
      <c r="T676" s="24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6" t="s">
        <v>162</v>
      </c>
      <c r="AU676" s="246" t="s">
        <v>84</v>
      </c>
      <c r="AV676" s="13" t="s">
        <v>160</v>
      </c>
      <c r="AW676" s="13" t="s">
        <v>32</v>
      </c>
      <c r="AX676" s="13" t="s">
        <v>84</v>
      </c>
      <c r="AY676" s="246" t="s">
        <v>155</v>
      </c>
    </row>
    <row r="677" s="2" customFormat="1" ht="21.75" customHeight="1">
      <c r="A677" s="37"/>
      <c r="B677" s="38"/>
      <c r="C677" s="210" t="s">
        <v>940</v>
      </c>
      <c r="D677" s="210" t="s">
        <v>156</v>
      </c>
      <c r="E677" s="211" t="s">
        <v>941</v>
      </c>
      <c r="F677" s="212" t="s">
        <v>942</v>
      </c>
      <c r="G677" s="213" t="s">
        <v>340</v>
      </c>
      <c r="H677" s="214">
        <v>0.060999999999999999</v>
      </c>
      <c r="I677" s="215"/>
      <c r="J677" s="216">
        <f>ROUND(I677*H677,2)</f>
        <v>0</v>
      </c>
      <c r="K677" s="217"/>
      <c r="L677" s="43"/>
      <c r="M677" s="218" t="s">
        <v>1</v>
      </c>
      <c r="N677" s="219" t="s">
        <v>41</v>
      </c>
      <c r="O677" s="90"/>
      <c r="P677" s="220">
        <f>O677*H677</f>
        <v>0</v>
      </c>
      <c r="Q677" s="220">
        <v>0</v>
      </c>
      <c r="R677" s="220">
        <f>Q677*H677</f>
        <v>0</v>
      </c>
      <c r="S677" s="220">
        <v>0</v>
      </c>
      <c r="T677" s="221">
        <f>S677*H677</f>
        <v>0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222" t="s">
        <v>191</v>
      </c>
      <c r="AT677" s="222" t="s">
        <v>156</v>
      </c>
      <c r="AU677" s="222" t="s">
        <v>84</v>
      </c>
      <c r="AY677" s="16" t="s">
        <v>155</v>
      </c>
      <c r="BE677" s="223">
        <f>IF(N677="základní",J677,0)</f>
        <v>0</v>
      </c>
      <c r="BF677" s="223">
        <f>IF(N677="snížená",J677,0)</f>
        <v>0</v>
      </c>
      <c r="BG677" s="223">
        <f>IF(N677="zákl. přenesená",J677,0)</f>
        <v>0</v>
      </c>
      <c r="BH677" s="223">
        <f>IF(N677="sníž. přenesená",J677,0)</f>
        <v>0</v>
      </c>
      <c r="BI677" s="223">
        <f>IF(N677="nulová",J677,0)</f>
        <v>0</v>
      </c>
      <c r="BJ677" s="16" t="s">
        <v>84</v>
      </c>
      <c r="BK677" s="223">
        <f>ROUND(I677*H677,2)</f>
        <v>0</v>
      </c>
      <c r="BL677" s="16" t="s">
        <v>191</v>
      </c>
      <c r="BM677" s="222" t="s">
        <v>943</v>
      </c>
    </row>
    <row r="678" s="11" customFormat="1" ht="25.92" customHeight="1">
      <c r="A678" s="11"/>
      <c r="B678" s="196"/>
      <c r="C678" s="197"/>
      <c r="D678" s="198" t="s">
        <v>75</v>
      </c>
      <c r="E678" s="199" t="s">
        <v>944</v>
      </c>
      <c r="F678" s="199" t="s">
        <v>945</v>
      </c>
      <c r="G678" s="197"/>
      <c r="H678" s="197"/>
      <c r="I678" s="200"/>
      <c r="J678" s="201">
        <f>BK678</f>
        <v>0</v>
      </c>
      <c r="K678" s="197"/>
      <c r="L678" s="202"/>
      <c r="M678" s="203"/>
      <c r="N678" s="204"/>
      <c r="O678" s="204"/>
      <c r="P678" s="205">
        <f>SUM(P679:P716)</f>
        <v>0</v>
      </c>
      <c r="Q678" s="204"/>
      <c r="R678" s="205">
        <f>SUM(R679:R716)</f>
        <v>0</v>
      </c>
      <c r="S678" s="204"/>
      <c r="T678" s="206">
        <f>SUM(T679:T716)</f>
        <v>0</v>
      </c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R678" s="207" t="s">
        <v>86</v>
      </c>
      <c r="AT678" s="208" t="s">
        <v>75</v>
      </c>
      <c r="AU678" s="208" t="s">
        <v>76</v>
      </c>
      <c r="AY678" s="207" t="s">
        <v>155</v>
      </c>
      <c r="BK678" s="209">
        <f>SUM(BK679:BK716)</f>
        <v>0</v>
      </c>
    </row>
    <row r="679" s="2" customFormat="1" ht="16.5" customHeight="1">
      <c r="A679" s="37"/>
      <c r="B679" s="38"/>
      <c r="C679" s="210" t="s">
        <v>946</v>
      </c>
      <c r="D679" s="210" t="s">
        <v>156</v>
      </c>
      <c r="E679" s="211" t="s">
        <v>947</v>
      </c>
      <c r="F679" s="212" t="s">
        <v>948</v>
      </c>
      <c r="G679" s="213" t="s">
        <v>949</v>
      </c>
      <c r="H679" s="214">
        <v>8</v>
      </c>
      <c r="I679" s="215"/>
      <c r="J679" s="216">
        <f>ROUND(I679*H679,2)</f>
        <v>0</v>
      </c>
      <c r="K679" s="217"/>
      <c r="L679" s="43"/>
      <c r="M679" s="218" t="s">
        <v>1</v>
      </c>
      <c r="N679" s="219" t="s">
        <v>41</v>
      </c>
      <c r="O679" s="90"/>
      <c r="P679" s="220">
        <f>O679*H679</f>
        <v>0</v>
      </c>
      <c r="Q679" s="220">
        <v>0</v>
      </c>
      <c r="R679" s="220">
        <f>Q679*H679</f>
        <v>0</v>
      </c>
      <c r="S679" s="220">
        <v>0</v>
      </c>
      <c r="T679" s="221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222" t="s">
        <v>191</v>
      </c>
      <c r="AT679" s="222" t="s">
        <v>156</v>
      </c>
      <c r="AU679" s="222" t="s">
        <v>84</v>
      </c>
      <c r="AY679" s="16" t="s">
        <v>155</v>
      </c>
      <c r="BE679" s="223">
        <f>IF(N679="základní",J679,0)</f>
        <v>0</v>
      </c>
      <c r="BF679" s="223">
        <f>IF(N679="snížená",J679,0)</f>
        <v>0</v>
      </c>
      <c r="BG679" s="223">
        <f>IF(N679="zákl. přenesená",J679,0)</f>
        <v>0</v>
      </c>
      <c r="BH679" s="223">
        <f>IF(N679="sníž. přenesená",J679,0)</f>
        <v>0</v>
      </c>
      <c r="BI679" s="223">
        <f>IF(N679="nulová",J679,0)</f>
        <v>0</v>
      </c>
      <c r="BJ679" s="16" t="s">
        <v>84</v>
      </c>
      <c r="BK679" s="223">
        <f>ROUND(I679*H679,2)</f>
        <v>0</v>
      </c>
      <c r="BL679" s="16" t="s">
        <v>191</v>
      </c>
      <c r="BM679" s="222" t="s">
        <v>950</v>
      </c>
    </row>
    <row r="680" s="2" customFormat="1" ht="21.75" customHeight="1">
      <c r="A680" s="37"/>
      <c r="B680" s="38"/>
      <c r="C680" s="210" t="s">
        <v>951</v>
      </c>
      <c r="D680" s="210" t="s">
        <v>156</v>
      </c>
      <c r="E680" s="211" t="s">
        <v>952</v>
      </c>
      <c r="F680" s="212" t="s">
        <v>953</v>
      </c>
      <c r="G680" s="213" t="s">
        <v>954</v>
      </c>
      <c r="H680" s="214">
        <v>5</v>
      </c>
      <c r="I680" s="215"/>
      <c r="J680" s="216">
        <f>ROUND(I680*H680,2)</f>
        <v>0</v>
      </c>
      <c r="K680" s="217"/>
      <c r="L680" s="43"/>
      <c r="M680" s="218" t="s">
        <v>1</v>
      </c>
      <c r="N680" s="219" t="s">
        <v>41</v>
      </c>
      <c r="O680" s="90"/>
      <c r="P680" s="220">
        <f>O680*H680</f>
        <v>0</v>
      </c>
      <c r="Q680" s="220">
        <v>0</v>
      </c>
      <c r="R680" s="220">
        <f>Q680*H680</f>
        <v>0</v>
      </c>
      <c r="S680" s="220">
        <v>0</v>
      </c>
      <c r="T680" s="221">
        <f>S680*H680</f>
        <v>0</v>
      </c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R680" s="222" t="s">
        <v>191</v>
      </c>
      <c r="AT680" s="222" t="s">
        <v>156</v>
      </c>
      <c r="AU680" s="222" t="s">
        <v>84</v>
      </c>
      <c r="AY680" s="16" t="s">
        <v>155</v>
      </c>
      <c r="BE680" s="223">
        <f>IF(N680="základní",J680,0)</f>
        <v>0</v>
      </c>
      <c r="BF680" s="223">
        <f>IF(N680="snížená",J680,0)</f>
        <v>0</v>
      </c>
      <c r="BG680" s="223">
        <f>IF(N680="zákl. přenesená",J680,0)</f>
        <v>0</v>
      </c>
      <c r="BH680" s="223">
        <f>IF(N680="sníž. přenesená",J680,0)</f>
        <v>0</v>
      </c>
      <c r="BI680" s="223">
        <f>IF(N680="nulová",J680,0)</f>
        <v>0</v>
      </c>
      <c r="BJ680" s="16" t="s">
        <v>84</v>
      </c>
      <c r="BK680" s="223">
        <f>ROUND(I680*H680,2)</f>
        <v>0</v>
      </c>
      <c r="BL680" s="16" t="s">
        <v>191</v>
      </c>
      <c r="BM680" s="222" t="s">
        <v>955</v>
      </c>
    </row>
    <row r="681" s="2" customFormat="1" ht="16.5" customHeight="1">
      <c r="A681" s="37"/>
      <c r="B681" s="38"/>
      <c r="C681" s="247" t="s">
        <v>956</v>
      </c>
      <c r="D681" s="247" t="s">
        <v>220</v>
      </c>
      <c r="E681" s="248" t="s">
        <v>957</v>
      </c>
      <c r="F681" s="249" t="s">
        <v>958</v>
      </c>
      <c r="G681" s="250" t="s">
        <v>189</v>
      </c>
      <c r="H681" s="251">
        <v>16</v>
      </c>
      <c r="I681" s="252"/>
      <c r="J681" s="253">
        <f>ROUND(I681*H681,2)</f>
        <v>0</v>
      </c>
      <c r="K681" s="254"/>
      <c r="L681" s="255"/>
      <c r="M681" s="256" t="s">
        <v>1</v>
      </c>
      <c r="N681" s="257" t="s">
        <v>41</v>
      </c>
      <c r="O681" s="90"/>
      <c r="P681" s="220">
        <f>O681*H681</f>
        <v>0</v>
      </c>
      <c r="Q681" s="220">
        <v>0</v>
      </c>
      <c r="R681" s="220">
        <f>Q681*H681</f>
        <v>0</v>
      </c>
      <c r="S681" s="220">
        <v>0</v>
      </c>
      <c r="T681" s="221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222" t="s">
        <v>343</v>
      </c>
      <c r="AT681" s="222" t="s">
        <v>220</v>
      </c>
      <c r="AU681" s="222" t="s">
        <v>84</v>
      </c>
      <c r="AY681" s="16" t="s">
        <v>155</v>
      </c>
      <c r="BE681" s="223">
        <f>IF(N681="základní",J681,0)</f>
        <v>0</v>
      </c>
      <c r="BF681" s="223">
        <f>IF(N681="snížená",J681,0)</f>
        <v>0</v>
      </c>
      <c r="BG681" s="223">
        <f>IF(N681="zákl. přenesená",J681,0)</f>
        <v>0</v>
      </c>
      <c r="BH681" s="223">
        <f>IF(N681="sníž. přenesená",J681,0)</f>
        <v>0</v>
      </c>
      <c r="BI681" s="223">
        <f>IF(N681="nulová",J681,0)</f>
        <v>0</v>
      </c>
      <c r="BJ681" s="16" t="s">
        <v>84</v>
      </c>
      <c r="BK681" s="223">
        <f>ROUND(I681*H681,2)</f>
        <v>0</v>
      </c>
      <c r="BL681" s="16" t="s">
        <v>191</v>
      </c>
      <c r="BM681" s="222" t="s">
        <v>959</v>
      </c>
    </row>
    <row r="682" s="2" customFormat="1" ht="24.15" customHeight="1">
      <c r="A682" s="37"/>
      <c r="B682" s="38"/>
      <c r="C682" s="247" t="s">
        <v>960</v>
      </c>
      <c r="D682" s="247" t="s">
        <v>220</v>
      </c>
      <c r="E682" s="248" t="s">
        <v>961</v>
      </c>
      <c r="F682" s="249" t="s">
        <v>962</v>
      </c>
      <c r="G682" s="250" t="s">
        <v>189</v>
      </c>
      <c r="H682" s="251">
        <v>7</v>
      </c>
      <c r="I682" s="252"/>
      <c r="J682" s="253">
        <f>ROUND(I682*H682,2)</f>
        <v>0</v>
      </c>
      <c r="K682" s="254"/>
      <c r="L682" s="255"/>
      <c r="M682" s="256" t="s">
        <v>1</v>
      </c>
      <c r="N682" s="257" t="s">
        <v>41</v>
      </c>
      <c r="O682" s="90"/>
      <c r="P682" s="220">
        <f>O682*H682</f>
        <v>0</v>
      </c>
      <c r="Q682" s="220">
        <v>0</v>
      </c>
      <c r="R682" s="220">
        <f>Q682*H682</f>
        <v>0</v>
      </c>
      <c r="S682" s="220">
        <v>0</v>
      </c>
      <c r="T682" s="221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222" t="s">
        <v>343</v>
      </c>
      <c r="AT682" s="222" t="s">
        <v>220</v>
      </c>
      <c r="AU682" s="222" t="s">
        <v>84</v>
      </c>
      <c r="AY682" s="16" t="s">
        <v>155</v>
      </c>
      <c r="BE682" s="223">
        <f>IF(N682="základní",J682,0)</f>
        <v>0</v>
      </c>
      <c r="BF682" s="223">
        <f>IF(N682="snížená",J682,0)</f>
        <v>0</v>
      </c>
      <c r="BG682" s="223">
        <f>IF(N682="zákl. přenesená",J682,0)</f>
        <v>0</v>
      </c>
      <c r="BH682" s="223">
        <f>IF(N682="sníž. přenesená",J682,0)</f>
        <v>0</v>
      </c>
      <c r="BI682" s="223">
        <f>IF(N682="nulová",J682,0)</f>
        <v>0</v>
      </c>
      <c r="BJ682" s="16" t="s">
        <v>84</v>
      </c>
      <c r="BK682" s="223">
        <f>ROUND(I682*H682,2)</f>
        <v>0</v>
      </c>
      <c r="BL682" s="16" t="s">
        <v>191</v>
      </c>
      <c r="BM682" s="222" t="s">
        <v>963</v>
      </c>
    </row>
    <row r="683" s="2" customFormat="1" ht="24.15" customHeight="1">
      <c r="A683" s="37"/>
      <c r="B683" s="38"/>
      <c r="C683" s="247" t="s">
        <v>964</v>
      </c>
      <c r="D683" s="247" t="s">
        <v>220</v>
      </c>
      <c r="E683" s="248" t="s">
        <v>965</v>
      </c>
      <c r="F683" s="249" t="s">
        <v>966</v>
      </c>
      <c r="G683" s="250" t="s">
        <v>189</v>
      </c>
      <c r="H683" s="251">
        <v>3</v>
      </c>
      <c r="I683" s="252"/>
      <c r="J683" s="253">
        <f>ROUND(I683*H683,2)</f>
        <v>0</v>
      </c>
      <c r="K683" s="254"/>
      <c r="L683" s="255"/>
      <c r="M683" s="256" t="s">
        <v>1</v>
      </c>
      <c r="N683" s="257" t="s">
        <v>41</v>
      </c>
      <c r="O683" s="90"/>
      <c r="P683" s="220">
        <f>O683*H683</f>
        <v>0</v>
      </c>
      <c r="Q683" s="220">
        <v>0</v>
      </c>
      <c r="R683" s="220">
        <f>Q683*H683</f>
        <v>0</v>
      </c>
      <c r="S683" s="220">
        <v>0</v>
      </c>
      <c r="T683" s="221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222" t="s">
        <v>343</v>
      </c>
      <c r="AT683" s="222" t="s">
        <v>220</v>
      </c>
      <c r="AU683" s="222" t="s">
        <v>84</v>
      </c>
      <c r="AY683" s="16" t="s">
        <v>155</v>
      </c>
      <c r="BE683" s="223">
        <f>IF(N683="základní",J683,0)</f>
        <v>0</v>
      </c>
      <c r="BF683" s="223">
        <f>IF(N683="snížená",J683,0)</f>
        <v>0</v>
      </c>
      <c r="BG683" s="223">
        <f>IF(N683="zákl. přenesená",J683,0)</f>
        <v>0</v>
      </c>
      <c r="BH683" s="223">
        <f>IF(N683="sníž. přenesená",J683,0)</f>
        <v>0</v>
      </c>
      <c r="BI683" s="223">
        <f>IF(N683="nulová",J683,0)</f>
        <v>0</v>
      </c>
      <c r="BJ683" s="16" t="s">
        <v>84</v>
      </c>
      <c r="BK683" s="223">
        <f>ROUND(I683*H683,2)</f>
        <v>0</v>
      </c>
      <c r="BL683" s="16" t="s">
        <v>191</v>
      </c>
      <c r="BM683" s="222" t="s">
        <v>967</v>
      </c>
    </row>
    <row r="684" s="2" customFormat="1" ht="24.15" customHeight="1">
      <c r="A684" s="37"/>
      <c r="B684" s="38"/>
      <c r="C684" s="247" t="s">
        <v>968</v>
      </c>
      <c r="D684" s="247" t="s">
        <v>220</v>
      </c>
      <c r="E684" s="248" t="s">
        <v>969</v>
      </c>
      <c r="F684" s="249" t="s">
        <v>966</v>
      </c>
      <c r="G684" s="250" t="s">
        <v>189</v>
      </c>
      <c r="H684" s="251">
        <v>8</v>
      </c>
      <c r="I684" s="252"/>
      <c r="J684" s="253">
        <f>ROUND(I684*H684,2)</f>
        <v>0</v>
      </c>
      <c r="K684" s="254"/>
      <c r="L684" s="255"/>
      <c r="M684" s="256" t="s">
        <v>1</v>
      </c>
      <c r="N684" s="257" t="s">
        <v>41</v>
      </c>
      <c r="O684" s="90"/>
      <c r="P684" s="220">
        <f>O684*H684</f>
        <v>0</v>
      </c>
      <c r="Q684" s="220">
        <v>0</v>
      </c>
      <c r="R684" s="220">
        <f>Q684*H684</f>
        <v>0</v>
      </c>
      <c r="S684" s="220">
        <v>0</v>
      </c>
      <c r="T684" s="221">
        <f>S684*H684</f>
        <v>0</v>
      </c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R684" s="222" t="s">
        <v>343</v>
      </c>
      <c r="AT684" s="222" t="s">
        <v>220</v>
      </c>
      <c r="AU684" s="222" t="s">
        <v>84</v>
      </c>
      <c r="AY684" s="16" t="s">
        <v>155</v>
      </c>
      <c r="BE684" s="223">
        <f>IF(N684="základní",J684,0)</f>
        <v>0</v>
      </c>
      <c r="BF684" s="223">
        <f>IF(N684="snížená",J684,0)</f>
        <v>0</v>
      </c>
      <c r="BG684" s="223">
        <f>IF(N684="zákl. přenesená",J684,0)</f>
        <v>0</v>
      </c>
      <c r="BH684" s="223">
        <f>IF(N684="sníž. přenesená",J684,0)</f>
        <v>0</v>
      </c>
      <c r="BI684" s="223">
        <f>IF(N684="nulová",J684,0)</f>
        <v>0</v>
      </c>
      <c r="BJ684" s="16" t="s">
        <v>84</v>
      </c>
      <c r="BK684" s="223">
        <f>ROUND(I684*H684,2)</f>
        <v>0</v>
      </c>
      <c r="BL684" s="16" t="s">
        <v>191</v>
      </c>
      <c r="BM684" s="222" t="s">
        <v>970</v>
      </c>
    </row>
    <row r="685" s="2" customFormat="1" ht="16.5" customHeight="1">
      <c r="A685" s="37"/>
      <c r="B685" s="38"/>
      <c r="C685" s="247" t="s">
        <v>971</v>
      </c>
      <c r="D685" s="247" t="s">
        <v>220</v>
      </c>
      <c r="E685" s="248" t="s">
        <v>972</v>
      </c>
      <c r="F685" s="249" t="s">
        <v>973</v>
      </c>
      <c r="G685" s="250" t="s">
        <v>189</v>
      </c>
      <c r="H685" s="251">
        <v>12</v>
      </c>
      <c r="I685" s="252"/>
      <c r="J685" s="253">
        <f>ROUND(I685*H685,2)</f>
        <v>0</v>
      </c>
      <c r="K685" s="254"/>
      <c r="L685" s="255"/>
      <c r="M685" s="256" t="s">
        <v>1</v>
      </c>
      <c r="N685" s="257" t="s">
        <v>41</v>
      </c>
      <c r="O685" s="90"/>
      <c r="P685" s="220">
        <f>O685*H685</f>
        <v>0</v>
      </c>
      <c r="Q685" s="220">
        <v>0</v>
      </c>
      <c r="R685" s="220">
        <f>Q685*H685</f>
        <v>0</v>
      </c>
      <c r="S685" s="220">
        <v>0</v>
      </c>
      <c r="T685" s="221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222" t="s">
        <v>343</v>
      </c>
      <c r="AT685" s="222" t="s">
        <v>220</v>
      </c>
      <c r="AU685" s="222" t="s">
        <v>84</v>
      </c>
      <c r="AY685" s="16" t="s">
        <v>155</v>
      </c>
      <c r="BE685" s="223">
        <f>IF(N685="základní",J685,0)</f>
        <v>0</v>
      </c>
      <c r="BF685" s="223">
        <f>IF(N685="snížená",J685,0)</f>
        <v>0</v>
      </c>
      <c r="BG685" s="223">
        <f>IF(N685="zákl. přenesená",J685,0)</f>
        <v>0</v>
      </c>
      <c r="BH685" s="223">
        <f>IF(N685="sníž. přenesená",J685,0)</f>
        <v>0</v>
      </c>
      <c r="BI685" s="223">
        <f>IF(N685="nulová",J685,0)</f>
        <v>0</v>
      </c>
      <c r="BJ685" s="16" t="s">
        <v>84</v>
      </c>
      <c r="BK685" s="223">
        <f>ROUND(I685*H685,2)</f>
        <v>0</v>
      </c>
      <c r="BL685" s="16" t="s">
        <v>191</v>
      </c>
      <c r="BM685" s="222" t="s">
        <v>974</v>
      </c>
    </row>
    <row r="686" s="12" customFormat="1">
      <c r="A686" s="12"/>
      <c r="B686" s="224"/>
      <c r="C686" s="225"/>
      <c r="D686" s="226" t="s">
        <v>162</v>
      </c>
      <c r="E686" s="227" t="s">
        <v>1</v>
      </c>
      <c r="F686" s="228" t="s">
        <v>186</v>
      </c>
      <c r="G686" s="225"/>
      <c r="H686" s="229">
        <v>6</v>
      </c>
      <c r="I686" s="230"/>
      <c r="J686" s="225"/>
      <c r="K686" s="225"/>
      <c r="L686" s="231"/>
      <c r="M686" s="232"/>
      <c r="N686" s="233"/>
      <c r="O686" s="233"/>
      <c r="P686" s="233"/>
      <c r="Q686" s="233"/>
      <c r="R686" s="233"/>
      <c r="S686" s="233"/>
      <c r="T686" s="234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T686" s="235" t="s">
        <v>162</v>
      </c>
      <c r="AU686" s="235" t="s">
        <v>84</v>
      </c>
      <c r="AV686" s="12" t="s">
        <v>86</v>
      </c>
      <c r="AW686" s="12" t="s">
        <v>32</v>
      </c>
      <c r="AX686" s="12" t="s">
        <v>76</v>
      </c>
      <c r="AY686" s="235" t="s">
        <v>155</v>
      </c>
    </row>
    <row r="687" s="12" customFormat="1">
      <c r="A687" s="12"/>
      <c r="B687" s="224"/>
      <c r="C687" s="225"/>
      <c r="D687" s="226" t="s">
        <v>162</v>
      </c>
      <c r="E687" s="227" t="s">
        <v>1</v>
      </c>
      <c r="F687" s="228" t="s">
        <v>186</v>
      </c>
      <c r="G687" s="225"/>
      <c r="H687" s="229">
        <v>6</v>
      </c>
      <c r="I687" s="230"/>
      <c r="J687" s="225"/>
      <c r="K687" s="225"/>
      <c r="L687" s="231"/>
      <c r="M687" s="232"/>
      <c r="N687" s="233"/>
      <c r="O687" s="233"/>
      <c r="P687" s="233"/>
      <c r="Q687" s="233"/>
      <c r="R687" s="233"/>
      <c r="S687" s="233"/>
      <c r="T687" s="234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T687" s="235" t="s">
        <v>162</v>
      </c>
      <c r="AU687" s="235" t="s">
        <v>84</v>
      </c>
      <c r="AV687" s="12" t="s">
        <v>86</v>
      </c>
      <c r="AW687" s="12" t="s">
        <v>32</v>
      </c>
      <c r="AX687" s="12" t="s">
        <v>76</v>
      </c>
      <c r="AY687" s="235" t="s">
        <v>155</v>
      </c>
    </row>
    <row r="688" s="13" customFormat="1">
      <c r="A688" s="13"/>
      <c r="B688" s="236"/>
      <c r="C688" s="237"/>
      <c r="D688" s="226" t="s">
        <v>162</v>
      </c>
      <c r="E688" s="238" t="s">
        <v>1</v>
      </c>
      <c r="F688" s="239" t="s">
        <v>164</v>
      </c>
      <c r="G688" s="237"/>
      <c r="H688" s="240">
        <v>12</v>
      </c>
      <c r="I688" s="241"/>
      <c r="J688" s="237"/>
      <c r="K688" s="237"/>
      <c r="L688" s="242"/>
      <c r="M688" s="243"/>
      <c r="N688" s="244"/>
      <c r="O688" s="244"/>
      <c r="P688" s="244"/>
      <c r="Q688" s="244"/>
      <c r="R688" s="244"/>
      <c r="S688" s="244"/>
      <c r="T688" s="24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6" t="s">
        <v>162</v>
      </c>
      <c r="AU688" s="246" t="s">
        <v>84</v>
      </c>
      <c r="AV688" s="13" t="s">
        <v>160</v>
      </c>
      <c r="AW688" s="13" t="s">
        <v>32</v>
      </c>
      <c r="AX688" s="13" t="s">
        <v>84</v>
      </c>
      <c r="AY688" s="246" t="s">
        <v>155</v>
      </c>
    </row>
    <row r="689" s="2" customFormat="1" ht="16.5" customHeight="1">
      <c r="A689" s="37"/>
      <c r="B689" s="38"/>
      <c r="C689" s="247" t="s">
        <v>975</v>
      </c>
      <c r="D689" s="247" t="s">
        <v>220</v>
      </c>
      <c r="E689" s="248" t="s">
        <v>976</v>
      </c>
      <c r="F689" s="249" t="s">
        <v>977</v>
      </c>
      <c r="G689" s="250" t="s">
        <v>189</v>
      </c>
      <c r="H689" s="251">
        <v>1</v>
      </c>
      <c r="I689" s="252"/>
      <c r="J689" s="253">
        <f>ROUND(I689*H689,2)</f>
        <v>0</v>
      </c>
      <c r="K689" s="254"/>
      <c r="L689" s="255"/>
      <c r="M689" s="256" t="s">
        <v>1</v>
      </c>
      <c r="N689" s="257" t="s">
        <v>41</v>
      </c>
      <c r="O689" s="90"/>
      <c r="P689" s="220">
        <f>O689*H689</f>
        <v>0</v>
      </c>
      <c r="Q689" s="220">
        <v>0</v>
      </c>
      <c r="R689" s="220">
        <f>Q689*H689</f>
        <v>0</v>
      </c>
      <c r="S689" s="220">
        <v>0</v>
      </c>
      <c r="T689" s="221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222" t="s">
        <v>343</v>
      </c>
      <c r="AT689" s="222" t="s">
        <v>220</v>
      </c>
      <c r="AU689" s="222" t="s">
        <v>84</v>
      </c>
      <c r="AY689" s="16" t="s">
        <v>155</v>
      </c>
      <c r="BE689" s="223">
        <f>IF(N689="základní",J689,0)</f>
        <v>0</v>
      </c>
      <c r="BF689" s="223">
        <f>IF(N689="snížená",J689,0)</f>
        <v>0</v>
      </c>
      <c r="BG689" s="223">
        <f>IF(N689="zákl. přenesená",J689,0)</f>
        <v>0</v>
      </c>
      <c r="BH689" s="223">
        <f>IF(N689="sníž. přenesená",J689,0)</f>
        <v>0</v>
      </c>
      <c r="BI689" s="223">
        <f>IF(N689="nulová",J689,0)</f>
        <v>0</v>
      </c>
      <c r="BJ689" s="16" t="s">
        <v>84</v>
      </c>
      <c r="BK689" s="223">
        <f>ROUND(I689*H689,2)</f>
        <v>0</v>
      </c>
      <c r="BL689" s="16" t="s">
        <v>191</v>
      </c>
      <c r="BM689" s="222" t="s">
        <v>978</v>
      </c>
    </row>
    <row r="690" s="2" customFormat="1" ht="21.75" customHeight="1">
      <c r="A690" s="37"/>
      <c r="B690" s="38"/>
      <c r="C690" s="247" t="s">
        <v>979</v>
      </c>
      <c r="D690" s="247" t="s">
        <v>220</v>
      </c>
      <c r="E690" s="248" t="s">
        <v>980</v>
      </c>
      <c r="F690" s="249" t="s">
        <v>981</v>
      </c>
      <c r="G690" s="250" t="s">
        <v>189</v>
      </c>
      <c r="H690" s="251">
        <v>1</v>
      </c>
      <c r="I690" s="252"/>
      <c r="J690" s="253">
        <f>ROUND(I690*H690,2)</f>
        <v>0</v>
      </c>
      <c r="K690" s="254"/>
      <c r="L690" s="255"/>
      <c r="M690" s="256" t="s">
        <v>1</v>
      </c>
      <c r="N690" s="257" t="s">
        <v>41</v>
      </c>
      <c r="O690" s="90"/>
      <c r="P690" s="220">
        <f>O690*H690</f>
        <v>0</v>
      </c>
      <c r="Q690" s="220">
        <v>0</v>
      </c>
      <c r="R690" s="220">
        <f>Q690*H690</f>
        <v>0</v>
      </c>
      <c r="S690" s="220">
        <v>0</v>
      </c>
      <c r="T690" s="221">
        <f>S690*H690</f>
        <v>0</v>
      </c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R690" s="222" t="s">
        <v>343</v>
      </c>
      <c r="AT690" s="222" t="s">
        <v>220</v>
      </c>
      <c r="AU690" s="222" t="s">
        <v>84</v>
      </c>
      <c r="AY690" s="16" t="s">
        <v>155</v>
      </c>
      <c r="BE690" s="223">
        <f>IF(N690="základní",J690,0)</f>
        <v>0</v>
      </c>
      <c r="BF690" s="223">
        <f>IF(N690="snížená",J690,0)</f>
        <v>0</v>
      </c>
      <c r="BG690" s="223">
        <f>IF(N690="zákl. přenesená",J690,0)</f>
        <v>0</v>
      </c>
      <c r="BH690" s="223">
        <f>IF(N690="sníž. přenesená",J690,0)</f>
        <v>0</v>
      </c>
      <c r="BI690" s="223">
        <f>IF(N690="nulová",J690,0)</f>
        <v>0</v>
      </c>
      <c r="BJ690" s="16" t="s">
        <v>84</v>
      </c>
      <c r="BK690" s="223">
        <f>ROUND(I690*H690,2)</f>
        <v>0</v>
      </c>
      <c r="BL690" s="16" t="s">
        <v>191</v>
      </c>
      <c r="BM690" s="222" t="s">
        <v>982</v>
      </c>
    </row>
    <row r="691" s="2" customFormat="1" ht="24.15" customHeight="1">
      <c r="A691" s="37"/>
      <c r="B691" s="38"/>
      <c r="C691" s="247" t="s">
        <v>983</v>
      </c>
      <c r="D691" s="247" t="s">
        <v>220</v>
      </c>
      <c r="E691" s="248" t="s">
        <v>984</v>
      </c>
      <c r="F691" s="249" t="s">
        <v>985</v>
      </c>
      <c r="G691" s="250" t="s">
        <v>189</v>
      </c>
      <c r="H691" s="251">
        <v>2</v>
      </c>
      <c r="I691" s="252"/>
      <c r="J691" s="253">
        <f>ROUND(I691*H691,2)</f>
        <v>0</v>
      </c>
      <c r="K691" s="254"/>
      <c r="L691" s="255"/>
      <c r="M691" s="256" t="s">
        <v>1</v>
      </c>
      <c r="N691" s="257" t="s">
        <v>41</v>
      </c>
      <c r="O691" s="90"/>
      <c r="P691" s="220">
        <f>O691*H691</f>
        <v>0</v>
      </c>
      <c r="Q691" s="220">
        <v>0</v>
      </c>
      <c r="R691" s="220">
        <f>Q691*H691</f>
        <v>0</v>
      </c>
      <c r="S691" s="220">
        <v>0</v>
      </c>
      <c r="T691" s="221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222" t="s">
        <v>343</v>
      </c>
      <c r="AT691" s="222" t="s">
        <v>220</v>
      </c>
      <c r="AU691" s="222" t="s">
        <v>84</v>
      </c>
      <c r="AY691" s="16" t="s">
        <v>155</v>
      </c>
      <c r="BE691" s="223">
        <f>IF(N691="základní",J691,0)</f>
        <v>0</v>
      </c>
      <c r="BF691" s="223">
        <f>IF(N691="snížená",J691,0)</f>
        <v>0</v>
      </c>
      <c r="BG691" s="223">
        <f>IF(N691="zákl. přenesená",J691,0)</f>
        <v>0</v>
      </c>
      <c r="BH691" s="223">
        <f>IF(N691="sníž. přenesená",J691,0)</f>
        <v>0</v>
      </c>
      <c r="BI691" s="223">
        <f>IF(N691="nulová",J691,0)</f>
        <v>0</v>
      </c>
      <c r="BJ691" s="16" t="s">
        <v>84</v>
      </c>
      <c r="BK691" s="223">
        <f>ROUND(I691*H691,2)</f>
        <v>0</v>
      </c>
      <c r="BL691" s="16" t="s">
        <v>191</v>
      </c>
      <c r="BM691" s="222" t="s">
        <v>986</v>
      </c>
    </row>
    <row r="692" s="2" customFormat="1" ht="21.75" customHeight="1">
      <c r="A692" s="37"/>
      <c r="B692" s="38"/>
      <c r="C692" s="210" t="s">
        <v>987</v>
      </c>
      <c r="D692" s="210" t="s">
        <v>156</v>
      </c>
      <c r="E692" s="211" t="s">
        <v>988</v>
      </c>
      <c r="F692" s="212" t="s">
        <v>989</v>
      </c>
      <c r="G692" s="213" t="s">
        <v>159</v>
      </c>
      <c r="H692" s="214">
        <v>29.361999999999998</v>
      </c>
      <c r="I692" s="215"/>
      <c r="J692" s="216">
        <f>ROUND(I692*H692,2)</f>
        <v>0</v>
      </c>
      <c r="K692" s="217"/>
      <c r="L692" s="43"/>
      <c r="M692" s="218" t="s">
        <v>1</v>
      </c>
      <c r="N692" s="219" t="s">
        <v>41</v>
      </c>
      <c r="O692" s="90"/>
      <c r="P692" s="220">
        <f>O692*H692</f>
        <v>0</v>
      </c>
      <c r="Q692" s="220">
        <v>0</v>
      </c>
      <c r="R692" s="220">
        <f>Q692*H692</f>
        <v>0</v>
      </c>
      <c r="S692" s="220">
        <v>0</v>
      </c>
      <c r="T692" s="221">
        <f>S692*H692</f>
        <v>0</v>
      </c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R692" s="222" t="s">
        <v>191</v>
      </c>
      <c r="AT692" s="222" t="s">
        <v>156</v>
      </c>
      <c r="AU692" s="222" t="s">
        <v>84</v>
      </c>
      <c r="AY692" s="16" t="s">
        <v>155</v>
      </c>
      <c r="BE692" s="223">
        <f>IF(N692="základní",J692,0)</f>
        <v>0</v>
      </c>
      <c r="BF692" s="223">
        <f>IF(N692="snížená",J692,0)</f>
        <v>0</v>
      </c>
      <c r="BG692" s="223">
        <f>IF(N692="zákl. přenesená",J692,0)</f>
        <v>0</v>
      </c>
      <c r="BH692" s="223">
        <f>IF(N692="sníž. přenesená",J692,0)</f>
        <v>0</v>
      </c>
      <c r="BI692" s="223">
        <f>IF(N692="nulová",J692,0)</f>
        <v>0</v>
      </c>
      <c r="BJ692" s="16" t="s">
        <v>84</v>
      </c>
      <c r="BK692" s="223">
        <f>ROUND(I692*H692,2)</f>
        <v>0</v>
      </c>
      <c r="BL692" s="16" t="s">
        <v>191</v>
      </c>
      <c r="BM692" s="222" t="s">
        <v>990</v>
      </c>
    </row>
    <row r="693" s="12" customFormat="1">
      <c r="A693" s="12"/>
      <c r="B693" s="224"/>
      <c r="C693" s="225"/>
      <c r="D693" s="226" t="s">
        <v>162</v>
      </c>
      <c r="E693" s="227" t="s">
        <v>1</v>
      </c>
      <c r="F693" s="228" t="s">
        <v>991</v>
      </c>
      <c r="G693" s="225"/>
      <c r="H693" s="229">
        <v>29.361999999999998</v>
      </c>
      <c r="I693" s="230"/>
      <c r="J693" s="225"/>
      <c r="K693" s="225"/>
      <c r="L693" s="231"/>
      <c r="M693" s="232"/>
      <c r="N693" s="233"/>
      <c r="O693" s="233"/>
      <c r="P693" s="233"/>
      <c r="Q693" s="233"/>
      <c r="R693" s="233"/>
      <c r="S693" s="233"/>
      <c r="T693" s="234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T693" s="235" t="s">
        <v>162</v>
      </c>
      <c r="AU693" s="235" t="s">
        <v>84</v>
      </c>
      <c r="AV693" s="12" t="s">
        <v>86</v>
      </c>
      <c r="AW693" s="12" t="s">
        <v>32</v>
      </c>
      <c r="AX693" s="12" t="s">
        <v>76</v>
      </c>
      <c r="AY693" s="235" t="s">
        <v>155</v>
      </c>
    </row>
    <row r="694" s="13" customFormat="1">
      <c r="A694" s="13"/>
      <c r="B694" s="236"/>
      <c r="C694" s="237"/>
      <c r="D694" s="226" t="s">
        <v>162</v>
      </c>
      <c r="E694" s="238" t="s">
        <v>1</v>
      </c>
      <c r="F694" s="239" t="s">
        <v>164</v>
      </c>
      <c r="G694" s="237"/>
      <c r="H694" s="240">
        <v>29.361999999999998</v>
      </c>
      <c r="I694" s="241"/>
      <c r="J694" s="237"/>
      <c r="K694" s="237"/>
      <c r="L694" s="242"/>
      <c r="M694" s="243"/>
      <c r="N694" s="244"/>
      <c r="O694" s="244"/>
      <c r="P694" s="244"/>
      <c r="Q694" s="244"/>
      <c r="R694" s="244"/>
      <c r="S694" s="244"/>
      <c r="T694" s="245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6" t="s">
        <v>162</v>
      </c>
      <c r="AU694" s="246" t="s">
        <v>84</v>
      </c>
      <c r="AV694" s="13" t="s">
        <v>160</v>
      </c>
      <c r="AW694" s="13" t="s">
        <v>32</v>
      </c>
      <c r="AX694" s="13" t="s">
        <v>84</v>
      </c>
      <c r="AY694" s="246" t="s">
        <v>155</v>
      </c>
    </row>
    <row r="695" s="2" customFormat="1" ht="16.5" customHeight="1">
      <c r="A695" s="37"/>
      <c r="B695" s="38"/>
      <c r="C695" s="210" t="s">
        <v>992</v>
      </c>
      <c r="D695" s="210" t="s">
        <v>156</v>
      </c>
      <c r="E695" s="211" t="s">
        <v>993</v>
      </c>
      <c r="F695" s="212" t="s">
        <v>994</v>
      </c>
      <c r="G695" s="213" t="s">
        <v>159</v>
      </c>
      <c r="H695" s="214">
        <v>32.131999999999998</v>
      </c>
      <c r="I695" s="215"/>
      <c r="J695" s="216">
        <f>ROUND(I695*H695,2)</f>
        <v>0</v>
      </c>
      <c r="K695" s="217"/>
      <c r="L695" s="43"/>
      <c r="M695" s="218" t="s">
        <v>1</v>
      </c>
      <c r="N695" s="219" t="s">
        <v>41</v>
      </c>
      <c r="O695" s="90"/>
      <c r="P695" s="220">
        <f>O695*H695</f>
        <v>0</v>
      </c>
      <c r="Q695" s="220">
        <v>0</v>
      </c>
      <c r="R695" s="220">
        <f>Q695*H695</f>
        <v>0</v>
      </c>
      <c r="S695" s="220">
        <v>0</v>
      </c>
      <c r="T695" s="221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222" t="s">
        <v>191</v>
      </c>
      <c r="AT695" s="222" t="s">
        <v>156</v>
      </c>
      <c r="AU695" s="222" t="s">
        <v>84</v>
      </c>
      <c r="AY695" s="16" t="s">
        <v>155</v>
      </c>
      <c r="BE695" s="223">
        <f>IF(N695="základní",J695,0)</f>
        <v>0</v>
      </c>
      <c r="BF695" s="223">
        <f>IF(N695="snížená",J695,0)</f>
        <v>0</v>
      </c>
      <c r="BG695" s="223">
        <f>IF(N695="zákl. přenesená",J695,0)</f>
        <v>0</v>
      </c>
      <c r="BH695" s="223">
        <f>IF(N695="sníž. přenesená",J695,0)</f>
        <v>0</v>
      </c>
      <c r="BI695" s="223">
        <f>IF(N695="nulová",J695,0)</f>
        <v>0</v>
      </c>
      <c r="BJ695" s="16" t="s">
        <v>84</v>
      </c>
      <c r="BK695" s="223">
        <f>ROUND(I695*H695,2)</f>
        <v>0</v>
      </c>
      <c r="BL695" s="16" t="s">
        <v>191</v>
      </c>
      <c r="BM695" s="222" t="s">
        <v>995</v>
      </c>
    </row>
    <row r="696" s="12" customFormat="1">
      <c r="A696" s="12"/>
      <c r="B696" s="224"/>
      <c r="C696" s="225"/>
      <c r="D696" s="226" t="s">
        <v>162</v>
      </c>
      <c r="E696" s="227" t="s">
        <v>1</v>
      </c>
      <c r="F696" s="228" t="s">
        <v>996</v>
      </c>
      <c r="G696" s="225"/>
      <c r="H696" s="229">
        <v>32.131999999999998</v>
      </c>
      <c r="I696" s="230"/>
      <c r="J696" s="225"/>
      <c r="K696" s="225"/>
      <c r="L696" s="231"/>
      <c r="M696" s="232"/>
      <c r="N696" s="233"/>
      <c r="O696" s="233"/>
      <c r="P696" s="233"/>
      <c r="Q696" s="233"/>
      <c r="R696" s="233"/>
      <c r="S696" s="233"/>
      <c r="T696" s="234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T696" s="235" t="s">
        <v>162</v>
      </c>
      <c r="AU696" s="235" t="s">
        <v>84</v>
      </c>
      <c r="AV696" s="12" t="s">
        <v>86</v>
      </c>
      <c r="AW696" s="12" t="s">
        <v>32</v>
      </c>
      <c r="AX696" s="12" t="s">
        <v>76</v>
      </c>
      <c r="AY696" s="235" t="s">
        <v>155</v>
      </c>
    </row>
    <row r="697" s="13" customFormat="1">
      <c r="A697" s="13"/>
      <c r="B697" s="236"/>
      <c r="C697" s="237"/>
      <c r="D697" s="226" t="s">
        <v>162</v>
      </c>
      <c r="E697" s="238" t="s">
        <v>1</v>
      </c>
      <c r="F697" s="239" t="s">
        <v>164</v>
      </c>
      <c r="G697" s="237"/>
      <c r="H697" s="240">
        <v>32.131999999999998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6" t="s">
        <v>162</v>
      </c>
      <c r="AU697" s="246" t="s">
        <v>84</v>
      </c>
      <c r="AV697" s="13" t="s">
        <v>160</v>
      </c>
      <c r="AW697" s="13" t="s">
        <v>32</v>
      </c>
      <c r="AX697" s="13" t="s">
        <v>84</v>
      </c>
      <c r="AY697" s="246" t="s">
        <v>155</v>
      </c>
    </row>
    <row r="698" s="2" customFormat="1" ht="21.75" customHeight="1">
      <c r="A698" s="37"/>
      <c r="B698" s="38"/>
      <c r="C698" s="210" t="s">
        <v>997</v>
      </c>
      <c r="D698" s="210" t="s">
        <v>156</v>
      </c>
      <c r="E698" s="211" t="s">
        <v>998</v>
      </c>
      <c r="F698" s="212" t="s">
        <v>999</v>
      </c>
      <c r="G698" s="213" t="s">
        <v>175</v>
      </c>
      <c r="H698" s="214">
        <v>122.16</v>
      </c>
      <c r="I698" s="215"/>
      <c r="J698" s="216">
        <f>ROUND(I698*H698,2)</f>
        <v>0</v>
      </c>
      <c r="K698" s="217"/>
      <c r="L698" s="43"/>
      <c r="M698" s="218" t="s">
        <v>1</v>
      </c>
      <c r="N698" s="219" t="s">
        <v>41</v>
      </c>
      <c r="O698" s="90"/>
      <c r="P698" s="220">
        <f>O698*H698</f>
        <v>0</v>
      </c>
      <c r="Q698" s="220">
        <v>0</v>
      </c>
      <c r="R698" s="220">
        <f>Q698*H698</f>
        <v>0</v>
      </c>
      <c r="S698" s="220">
        <v>0</v>
      </c>
      <c r="T698" s="221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222" t="s">
        <v>191</v>
      </c>
      <c r="AT698" s="222" t="s">
        <v>156</v>
      </c>
      <c r="AU698" s="222" t="s">
        <v>84</v>
      </c>
      <c r="AY698" s="16" t="s">
        <v>155</v>
      </c>
      <c r="BE698" s="223">
        <f>IF(N698="základní",J698,0)</f>
        <v>0</v>
      </c>
      <c r="BF698" s="223">
        <f>IF(N698="snížená",J698,0)</f>
        <v>0</v>
      </c>
      <c r="BG698" s="223">
        <f>IF(N698="zákl. přenesená",J698,0)</f>
        <v>0</v>
      </c>
      <c r="BH698" s="223">
        <f>IF(N698="sníž. přenesená",J698,0)</f>
        <v>0</v>
      </c>
      <c r="BI698" s="223">
        <f>IF(N698="nulová",J698,0)</f>
        <v>0</v>
      </c>
      <c r="BJ698" s="16" t="s">
        <v>84</v>
      </c>
      <c r="BK698" s="223">
        <f>ROUND(I698*H698,2)</f>
        <v>0</v>
      </c>
      <c r="BL698" s="16" t="s">
        <v>191</v>
      </c>
      <c r="BM698" s="222" t="s">
        <v>1000</v>
      </c>
    </row>
    <row r="699" s="12" customFormat="1">
      <c r="A699" s="12"/>
      <c r="B699" s="224"/>
      <c r="C699" s="225"/>
      <c r="D699" s="226" t="s">
        <v>162</v>
      </c>
      <c r="E699" s="227" t="s">
        <v>1</v>
      </c>
      <c r="F699" s="228" t="s">
        <v>1001</v>
      </c>
      <c r="G699" s="225"/>
      <c r="H699" s="229">
        <v>52.799999999999997</v>
      </c>
      <c r="I699" s="230"/>
      <c r="J699" s="225"/>
      <c r="K699" s="225"/>
      <c r="L699" s="231"/>
      <c r="M699" s="232"/>
      <c r="N699" s="233"/>
      <c r="O699" s="233"/>
      <c r="P699" s="233"/>
      <c r="Q699" s="233"/>
      <c r="R699" s="233"/>
      <c r="S699" s="233"/>
      <c r="T699" s="234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T699" s="235" t="s">
        <v>162</v>
      </c>
      <c r="AU699" s="235" t="s">
        <v>84</v>
      </c>
      <c r="AV699" s="12" t="s">
        <v>86</v>
      </c>
      <c r="AW699" s="12" t="s">
        <v>32</v>
      </c>
      <c r="AX699" s="12" t="s">
        <v>76</v>
      </c>
      <c r="AY699" s="235" t="s">
        <v>155</v>
      </c>
    </row>
    <row r="700" s="12" customFormat="1">
      <c r="A700" s="12"/>
      <c r="B700" s="224"/>
      <c r="C700" s="225"/>
      <c r="D700" s="226" t="s">
        <v>162</v>
      </c>
      <c r="E700" s="227" t="s">
        <v>1</v>
      </c>
      <c r="F700" s="228" t="s">
        <v>1002</v>
      </c>
      <c r="G700" s="225"/>
      <c r="H700" s="229">
        <v>19.800000000000001</v>
      </c>
      <c r="I700" s="230"/>
      <c r="J700" s="225"/>
      <c r="K700" s="225"/>
      <c r="L700" s="231"/>
      <c r="M700" s="232"/>
      <c r="N700" s="233"/>
      <c r="O700" s="233"/>
      <c r="P700" s="233"/>
      <c r="Q700" s="233"/>
      <c r="R700" s="233"/>
      <c r="S700" s="233"/>
      <c r="T700" s="234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T700" s="235" t="s">
        <v>162</v>
      </c>
      <c r="AU700" s="235" t="s">
        <v>84</v>
      </c>
      <c r="AV700" s="12" t="s">
        <v>86</v>
      </c>
      <c r="AW700" s="12" t="s">
        <v>32</v>
      </c>
      <c r="AX700" s="12" t="s">
        <v>76</v>
      </c>
      <c r="AY700" s="235" t="s">
        <v>155</v>
      </c>
    </row>
    <row r="701" s="12" customFormat="1">
      <c r="A701" s="12"/>
      <c r="B701" s="224"/>
      <c r="C701" s="225"/>
      <c r="D701" s="226" t="s">
        <v>162</v>
      </c>
      <c r="E701" s="227" t="s">
        <v>1</v>
      </c>
      <c r="F701" s="228" t="s">
        <v>1003</v>
      </c>
      <c r="G701" s="225"/>
      <c r="H701" s="229">
        <v>49.560000000000002</v>
      </c>
      <c r="I701" s="230"/>
      <c r="J701" s="225"/>
      <c r="K701" s="225"/>
      <c r="L701" s="231"/>
      <c r="M701" s="232"/>
      <c r="N701" s="233"/>
      <c r="O701" s="233"/>
      <c r="P701" s="233"/>
      <c r="Q701" s="233"/>
      <c r="R701" s="233"/>
      <c r="S701" s="233"/>
      <c r="T701" s="234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T701" s="235" t="s">
        <v>162</v>
      </c>
      <c r="AU701" s="235" t="s">
        <v>84</v>
      </c>
      <c r="AV701" s="12" t="s">
        <v>86</v>
      </c>
      <c r="AW701" s="12" t="s">
        <v>32</v>
      </c>
      <c r="AX701" s="12" t="s">
        <v>76</v>
      </c>
      <c r="AY701" s="235" t="s">
        <v>155</v>
      </c>
    </row>
    <row r="702" s="13" customFormat="1">
      <c r="A702" s="13"/>
      <c r="B702" s="236"/>
      <c r="C702" s="237"/>
      <c r="D702" s="226" t="s">
        <v>162</v>
      </c>
      <c r="E702" s="238" t="s">
        <v>1</v>
      </c>
      <c r="F702" s="239" t="s">
        <v>164</v>
      </c>
      <c r="G702" s="237"/>
      <c r="H702" s="240">
        <v>122.16</v>
      </c>
      <c r="I702" s="241"/>
      <c r="J702" s="237"/>
      <c r="K702" s="237"/>
      <c r="L702" s="242"/>
      <c r="M702" s="243"/>
      <c r="N702" s="244"/>
      <c r="O702" s="244"/>
      <c r="P702" s="244"/>
      <c r="Q702" s="244"/>
      <c r="R702" s="244"/>
      <c r="S702" s="244"/>
      <c r="T702" s="245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6" t="s">
        <v>162</v>
      </c>
      <c r="AU702" s="246" t="s">
        <v>84</v>
      </c>
      <c r="AV702" s="13" t="s">
        <v>160</v>
      </c>
      <c r="AW702" s="13" t="s">
        <v>32</v>
      </c>
      <c r="AX702" s="13" t="s">
        <v>84</v>
      </c>
      <c r="AY702" s="246" t="s">
        <v>155</v>
      </c>
    </row>
    <row r="703" s="2" customFormat="1" ht="21.75" customHeight="1">
      <c r="A703" s="37"/>
      <c r="B703" s="38"/>
      <c r="C703" s="210" t="s">
        <v>1004</v>
      </c>
      <c r="D703" s="210" t="s">
        <v>156</v>
      </c>
      <c r="E703" s="211" t="s">
        <v>1005</v>
      </c>
      <c r="F703" s="212" t="s">
        <v>1006</v>
      </c>
      <c r="G703" s="213" t="s">
        <v>189</v>
      </c>
      <c r="H703" s="214">
        <v>12</v>
      </c>
      <c r="I703" s="215"/>
      <c r="J703" s="216">
        <f>ROUND(I703*H703,2)</f>
        <v>0</v>
      </c>
      <c r="K703" s="217"/>
      <c r="L703" s="43"/>
      <c r="M703" s="218" t="s">
        <v>1</v>
      </c>
      <c r="N703" s="219" t="s">
        <v>41</v>
      </c>
      <c r="O703" s="90"/>
      <c r="P703" s="220">
        <f>O703*H703</f>
        <v>0</v>
      </c>
      <c r="Q703" s="220">
        <v>0</v>
      </c>
      <c r="R703" s="220">
        <f>Q703*H703</f>
        <v>0</v>
      </c>
      <c r="S703" s="220">
        <v>0</v>
      </c>
      <c r="T703" s="221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222" t="s">
        <v>191</v>
      </c>
      <c r="AT703" s="222" t="s">
        <v>156</v>
      </c>
      <c r="AU703" s="222" t="s">
        <v>84</v>
      </c>
      <c r="AY703" s="16" t="s">
        <v>155</v>
      </c>
      <c r="BE703" s="223">
        <f>IF(N703="základní",J703,0)</f>
        <v>0</v>
      </c>
      <c r="BF703" s="223">
        <f>IF(N703="snížená",J703,0)</f>
        <v>0</v>
      </c>
      <c r="BG703" s="223">
        <f>IF(N703="zákl. přenesená",J703,0)</f>
        <v>0</v>
      </c>
      <c r="BH703" s="223">
        <f>IF(N703="sníž. přenesená",J703,0)</f>
        <v>0</v>
      </c>
      <c r="BI703" s="223">
        <f>IF(N703="nulová",J703,0)</f>
        <v>0</v>
      </c>
      <c r="BJ703" s="16" t="s">
        <v>84</v>
      </c>
      <c r="BK703" s="223">
        <f>ROUND(I703*H703,2)</f>
        <v>0</v>
      </c>
      <c r="BL703" s="16" t="s">
        <v>191</v>
      </c>
      <c r="BM703" s="222" t="s">
        <v>1007</v>
      </c>
    </row>
    <row r="704" s="12" customFormat="1">
      <c r="A704" s="12"/>
      <c r="B704" s="224"/>
      <c r="C704" s="225"/>
      <c r="D704" s="226" t="s">
        <v>162</v>
      </c>
      <c r="E704" s="227" t="s">
        <v>1</v>
      </c>
      <c r="F704" s="228" t="s">
        <v>186</v>
      </c>
      <c r="G704" s="225"/>
      <c r="H704" s="229">
        <v>6</v>
      </c>
      <c r="I704" s="230"/>
      <c r="J704" s="225"/>
      <c r="K704" s="225"/>
      <c r="L704" s="231"/>
      <c r="M704" s="232"/>
      <c r="N704" s="233"/>
      <c r="O704" s="233"/>
      <c r="P704" s="233"/>
      <c r="Q704" s="233"/>
      <c r="R704" s="233"/>
      <c r="S704" s="233"/>
      <c r="T704" s="234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T704" s="235" t="s">
        <v>162</v>
      </c>
      <c r="AU704" s="235" t="s">
        <v>84</v>
      </c>
      <c r="AV704" s="12" t="s">
        <v>86</v>
      </c>
      <c r="AW704" s="12" t="s">
        <v>32</v>
      </c>
      <c r="AX704" s="12" t="s">
        <v>76</v>
      </c>
      <c r="AY704" s="235" t="s">
        <v>155</v>
      </c>
    </row>
    <row r="705" s="12" customFormat="1">
      <c r="A705" s="12"/>
      <c r="B705" s="224"/>
      <c r="C705" s="225"/>
      <c r="D705" s="226" t="s">
        <v>162</v>
      </c>
      <c r="E705" s="227" t="s">
        <v>1</v>
      </c>
      <c r="F705" s="228" t="s">
        <v>186</v>
      </c>
      <c r="G705" s="225"/>
      <c r="H705" s="229">
        <v>6</v>
      </c>
      <c r="I705" s="230"/>
      <c r="J705" s="225"/>
      <c r="K705" s="225"/>
      <c r="L705" s="231"/>
      <c r="M705" s="232"/>
      <c r="N705" s="233"/>
      <c r="O705" s="233"/>
      <c r="P705" s="233"/>
      <c r="Q705" s="233"/>
      <c r="R705" s="233"/>
      <c r="S705" s="233"/>
      <c r="T705" s="234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T705" s="235" t="s">
        <v>162</v>
      </c>
      <c r="AU705" s="235" t="s">
        <v>84</v>
      </c>
      <c r="AV705" s="12" t="s">
        <v>86</v>
      </c>
      <c r="AW705" s="12" t="s">
        <v>32</v>
      </c>
      <c r="AX705" s="12" t="s">
        <v>76</v>
      </c>
      <c r="AY705" s="235" t="s">
        <v>155</v>
      </c>
    </row>
    <row r="706" s="13" customFormat="1">
      <c r="A706" s="13"/>
      <c r="B706" s="236"/>
      <c r="C706" s="237"/>
      <c r="D706" s="226" t="s">
        <v>162</v>
      </c>
      <c r="E706" s="238" t="s">
        <v>1</v>
      </c>
      <c r="F706" s="239" t="s">
        <v>164</v>
      </c>
      <c r="G706" s="237"/>
      <c r="H706" s="240">
        <v>12</v>
      </c>
      <c r="I706" s="241"/>
      <c r="J706" s="237"/>
      <c r="K706" s="237"/>
      <c r="L706" s="242"/>
      <c r="M706" s="243"/>
      <c r="N706" s="244"/>
      <c r="O706" s="244"/>
      <c r="P706" s="244"/>
      <c r="Q706" s="244"/>
      <c r="R706" s="244"/>
      <c r="S706" s="244"/>
      <c r="T706" s="245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6" t="s">
        <v>162</v>
      </c>
      <c r="AU706" s="246" t="s">
        <v>84</v>
      </c>
      <c r="AV706" s="13" t="s">
        <v>160</v>
      </c>
      <c r="AW706" s="13" t="s">
        <v>32</v>
      </c>
      <c r="AX706" s="13" t="s">
        <v>84</v>
      </c>
      <c r="AY706" s="246" t="s">
        <v>155</v>
      </c>
    </row>
    <row r="707" s="2" customFormat="1" ht="21.75" customHeight="1">
      <c r="A707" s="37"/>
      <c r="B707" s="38"/>
      <c r="C707" s="210" t="s">
        <v>1008</v>
      </c>
      <c r="D707" s="210" t="s">
        <v>156</v>
      </c>
      <c r="E707" s="211" t="s">
        <v>1009</v>
      </c>
      <c r="F707" s="212" t="s">
        <v>1010</v>
      </c>
      <c r="G707" s="213" t="s">
        <v>189</v>
      </c>
      <c r="H707" s="214">
        <v>1</v>
      </c>
      <c r="I707" s="215"/>
      <c r="J707" s="216">
        <f>ROUND(I707*H707,2)</f>
        <v>0</v>
      </c>
      <c r="K707" s="217"/>
      <c r="L707" s="43"/>
      <c r="M707" s="218" t="s">
        <v>1</v>
      </c>
      <c r="N707" s="219" t="s">
        <v>41</v>
      </c>
      <c r="O707" s="90"/>
      <c r="P707" s="220">
        <f>O707*H707</f>
        <v>0</v>
      </c>
      <c r="Q707" s="220">
        <v>0</v>
      </c>
      <c r="R707" s="220">
        <f>Q707*H707</f>
        <v>0</v>
      </c>
      <c r="S707" s="220">
        <v>0</v>
      </c>
      <c r="T707" s="221">
        <f>S707*H707</f>
        <v>0</v>
      </c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R707" s="222" t="s">
        <v>191</v>
      </c>
      <c r="AT707" s="222" t="s">
        <v>156</v>
      </c>
      <c r="AU707" s="222" t="s">
        <v>84</v>
      </c>
      <c r="AY707" s="16" t="s">
        <v>155</v>
      </c>
      <c r="BE707" s="223">
        <f>IF(N707="základní",J707,0)</f>
        <v>0</v>
      </c>
      <c r="BF707" s="223">
        <f>IF(N707="snížená",J707,0)</f>
        <v>0</v>
      </c>
      <c r="BG707" s="223">
        <f>IF(N707="zákl. přenesená",J707,0)</f>
        <v>0</v>
      </c>
      <c r="BH707" s="223">
        <f>IF(N707="sníž. přenesená",J707,0)</f>
        <v>0</v>
      </c>
      <c r="BI707" s="223">
        <f>IF(N707="nulová",J707,0)</f>
        <v>0</v>
      </c>
      <c r="BJ707" s="16" t="s">
        <v>84</v>
      </c>
      <c r="BK707" s="223">
        <f>ROUND(I707*H707,2)</f>
        <v>0</v>
      </c>
      <c r="BL707" s="16" t="s">
        <v>191</v>
      </c>
      <c r="BM707" s="222" t="s">
        <v>1011</v>
      </c>
    </row>
    <row r="708" s="2" customFormat="1" ht="21.75" customHeight="1">
      <c r="A708" s="37"/>
      <c r="B708" s="38"/>
      <c r="C708" s="210" t="s">
        <v>1012</v>
      </c>
      <c r="D708" s="210" t="s">
        <v>156</v>
      </c>
      <c r="E708" s="211" t="s">
        <v>1013</v>
      </c>
      <c r="F708" s="212" t="s">
        <v>1014</v>
      </c>
      <c r="G708" s="213" t="s">
        <v>189</v>
      </c>
      <c r="H708" s="214">
        <v>1</v>
      </c>
      <c r="I708" s="215"/>
      <c r="J708" s="216">
        <f>ROUND(I708*H708,2)</f>
        <v>0</v>
      </c>
      <c r="K708" s="217"/>
      <c r="L708" s="43"/>
      <c r="M708" s="218" t="s">
        <v>1</v>
      </c>
      <c r="N708" s="219" t="s">
        <v>41</v>
      </c>
      <c r="O708" s="90"/>
      <c r="P708" s="220">
        <f>O708*H708</f>
        <v>0</v>
      </c>
      <c r="Q708" s="220">
        <v>0</v>
      </c>
      <c r="R708" s="220">
        <f>Q708*H708</f>
        <v>0</v>
      </c>
      <c r="S708" s="220">
        <v>0</v>
      </c>
      <c r="T708" s="221">
        <f>S708*H708</f>
        <v>0</v>
      </c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R708" s="222" t="s">
        <v>191</v>
      </c>
      <c r="AT708" s="222" t="s">
        <v>156</v>
      </c>
      <c r="AU708" s="222" t="s">
        <v>84</v>
      </c>
      <c r="AY708" s="16" t="s">
        <v>155</v>
      </c>
      <c r="BE708" s="223">
        <f>IF(N708="základní",J708,0)</f>
        <v>0</v>
      </c>
      <c r="BF708" s="223">
        <f>IF(N708="snížená",J708,0)</f>
        <v>0</v>
      </c>
      <c r="BG708" s="223">
        <f>IF(N708="zákl. přenesená",J708,0)</f>
        <v>0</v>
      </c>
      <c r="BH708" s="223">
        <f>IF(N708="sníž. přenesená",J708,0)</f>
        <v>0</v>
      </c>
      <c r="BI708" s="223">
        <f>IF(N708="nulová",J708,0)</f>
        <v>0</v>
      </c>
      <c r="BJ708" s="16" t="s">
        <v>84</v>
      </c>
      <c r="BK708" s="223">
        <f>ROUND(I708*H708,2)</f>
        <v>0</v>
      </c>
      <c r="BL708" s="16" t="s">
        <v>191</v>
      </c>
      <c r="BM708" s="222" t="s">
        <v>1015</v>
      </c>
    </row>
    <row r="709" s="2" customFormat="1" ht="16.5" customHeight="1">
      <c r="A709" s="37"/>
      <c r="B709" s="38"/>
      <c r="C709" s="210" t="s">
        <v>1016</v>
      </c>
      <c r="D709" s="210" t="s">
        <v>156</v>
      </c>
      <c r="E709" s="211" t="s">
        <v>1017</v>
      </c>
      <c r="F709" s="212" t="s">
        <v>1018</v>
      </c>
      <c r="G709" s="213" t="s">
        <v>189</v>
      </c>
      <c r="H709" s="214">
        <v>2</v>
      </c>
      <c r="I709" s="215"/>
      <c r="J709" s="216">
        <f>ROUND(I709*H709,2)</f>
        <v>0</v>
      </c>
      <c r="K709" s="217"/>
      <c r="L709" s="43"/>
      <c r="M709" s="218" t="s">
        <v>1</v>
      </c>
      <c r="N709" s="219" t="s">
        <v>41</v>
      </c>
      <c r="O709" s="90"/>
      <c r="P709" s="220">
        <f>O709*H709</f>
        <v>0</v>
      </c>
      <c r="Q709" s="220">
        <v>0</v>
      </c>
      <c r="R709" s="220">
        <f>Q709*H709</f>
        <v>0</v>
      </c>
      <c r="S709" s="220">
        <v>0</v>
      </c>
      <c r="T709" s="221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222" t="s">
        <v>191</v>
      </c>
      <c r="AT709" s="222" t="s">
        <v>156</v>
      </c>
      <c r="AU709" s="222" t="s">
        <v>84</v>
      </c>
      <c r="AY709" s="16" t="s">
        <v>155</v>
      </c>
      <c r="BE709" s="223">
        <f>IF(N709="základní",J709,0)</f>
        <v>0</v>
      </c>
      <c r="BF709" s="223">
        <f>IF(N709="snížená",J709,0)</f>
        <v>0</v>
      </c>
      <c r="BG709" s="223">
        <f>IF(N709="zákl. přenesená",J709,0)</f>
        <v>0</v>
      </c>
      <c r="BH709" s="223">
        <f>IF(N709="sníž. přenesená",J709,0)</f>
        <v>0</v>
      </c>
      <c r="BI709" s="223">
        <f>IF(N709="nulová",J709,0)</f>
        <v>0</v>
      </c>
      <c r="BJ709" s="16" t="s">
        <v>84</v>
      </c>
      <c r="BK709" s="223">
        <f>ROUND(I709*H709,2)</f>
        <v>0</v>
      </c>
      <c r="BL709" s="16" t="s">
        <v>191</v>
      </c>
      <c r="BM709" s="222" t="s">
        <v>1019</v>
      </c>
    </row>
    <row r="710" s="2" customFormat="1" ht="16.5" customHeight="1">
      <c r="A710" s="37"/>
      <c r="B710" s="38"/>
      <c r="C710" s="210" t="s">
        <v>1020</v>
      </c>
      <c r="D710" s="210" t="s">
        <v>156</v>
      </c>
      <c r="E710" s="211" t="s">
        <v>1021</v>
      </c>
      <c r="F710" s="212" t="s">
        <v>1022</v>
      </c>
      <c r="G710" s="213" t="s">
        <v>189</v>
      </c>
      <c r="H710" s="214">
        <v>16</v>
      </c>
      <c r="I710" s="215"/>
      <c r="J710" s="216">
        <f>ROUND(I710*H710,2)</f>
        <v>0</v>
      </c>
      <c r="K710" s="217"/>
      <c r="L710" s="43"/>
      <c r="M710" s="218" t="s">
        <v>1</v>
      </c>
      <c r="N710" s="219" t="s">
        <v>41</v>
      </c>
      <c r="O710" s="90"/>
      <c r="P710" s="220">
        <f>O710*H710</f>
        <v>0</v>
      </c>
      <c r="Q710" s="220">
        <v>0</v>
      </c>
      <c r="R710" s="220">
        <f>Q710*H710</f>
        <v>0</v>
      </c>
      <c r="S710" s="220">
        <v>0</v>
      </c>
      <c r="T710" s="221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222" t="s">
        <v>191</v>
      </c>
      <c r="AT710" s="222" t="s">
        <v>156</v>
      </c>
      <c r="AU710" s="222" t="s">
        <v>84</v>
      </c>
      <c r="AY710" s="16" t="s">
        <v>155</v>
      </c>
      <c r="BE710" s="223">
        <f>IF(N710="základní",J710,0)</f>
        <v>0</v>
      </c>
      <c r="BF710" s="223">
        <f>IF(N710="snížená",J710,0)</f>
        <v>0</v>
      </c>
      <c r="BG710" s="223">
        <f>IF(N710="zákl. přenesená",J710,0)</f>
        <v>0</v>
      </c>
      <c r="BH710" s="223">
        <f>IF(N710="sníž. přenesená",J710,0)</f>
        <v>0</v>
      </c>
      <c r="BI710" s="223">
        <f>IF(N710="nulová",J710,0)</f>
        <v>0</v>
      </c>
      <c r="BJ710" s="16" t="s">
        <v>84</v>
      </c>
      <c r="BK710" s="223">
        <f>ROUND(I710*H710,2)</f>
        <v>0</v>
      </c>
      <c r="BL710" s="16" t="s">
        <v>191</v>
      </c>
      <c r="BM710" s="222" t="s">
        <v>1023</v>
      </c>
    </row>
    <row r="711" s="2" customFormat="1" ht="16.5" customHeight="1">
      <c r="A711" s="37"/>
      <c r="B711" s="38"/>
      <c r="C711" s="210" t="s">
        <v>1024</v>
      </c>
      <c r="D711" s="210" t="s">
        <v>156</v>
      </c>
      <c r="E711" s="211" t="s">
        <v>1025</v>
      </c>
      <c r="F711" s="212" t="s">
        <v>1026</v>
      </c>
      <c r="G711" s="213" t="s">
        <v>175</v>
      </c>
      <c r="H711" s="214">
        <v>122.16</v>
      </c>
      <c r="I711" s="215"/>
      <c r="J711" s="216">
        <f>ROUND(I711*H711,2)</f>
        <v>0</v>
      </c>
      <c r="K711" s="217"/>
      <c r="L711" s="43"/>
      <c r="M711" s="218" t="s">
        <v>1</v>
      </c>
      <c r="N711" s="219" t="s">
        <v>41</v>
      </c>
      <c r="O711" s="90"/>
      <c r="P711" s="220">
        <f>O711*H711</f>
        <v>0</v>
      </c>
      <c r="Q711" s="220">
        <v>0</v>
      </c>
      <c r="R711" s="220">
        <f>Q711*H711</f>
        <v>0</v>
      </c>
      <c r="S711" s="220">
        <v>0</v>
      </c>
      <c r="T711" s="221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222" t="s">
        <v>191</v>
      </c>
      <c r="AT711" s="222" t="s">
        <v>156</v>
      </c>
      <c r="AU711" s="222" t="s">
        <v>84</v>
      </c>
      <c r="AY711" s="16" t="s">
        <v>155</v>
      </c>
      <c r="BE711" s="223">
        <f>IF(N711="základní",J711,0)</f>
        <v>0</v>
      </c>
      <c r="BF711" s="223">
        <f>IF(N711="snížená",J711,0)</f>
        <v>0</v>
      </c>
      <c r="BG711" s="223">
        <f>IF(N711="zákl. přenesená",J711,0)</f>
        <v>0</v>
      </c>
      <c r="BH711" s="223">
        <f>IF(N711="sníž. přenesená",J711,0)</f>
        <v>0</v>
      </c>
      <c r="BI711" s="223">
        <f>IF(N711="nulová",J711,0)</f>
        <v>0</v>
      </c>
      <c r="BJ711" s="16" t="s">
        <v>84</v>
      </c>
      <c r="BK711" s="223">
        <f>ROUND(I711*H711,2)</f>
        <v>0</v>
      </c>
      <c r="BL711" s="16" t="s">
        <v>191</v>
      </c>
      <c r="BM711" s="222" t="s">
        <v>1027</v>
      </c>
    </row>
    <row r="712" s="12" customFormat="1">
      <c r="A712" s="12"/>
      <c r="B712" s="224"/>
      <c r="C712" s="225"/>
      <c r="D712" s="226" t="s">
        <v>162</v>
      </c>
      <c r="E712" s="227" t="s">
        <v>1</v>
      </c>
      <c r="F712" s="228" t="s">
        <v>1001</v>
      </c>
      <c r="G712" s="225"/>
      <c r="H712" s="229">
        <v>52.799999999999997</v>
      </c>
      <c r="I712" s="230"/>
      <c r="J712" s="225"/>
      <c r="K712" s="225"/>
      <c r="L712" s="231"/>
      <c r="M712" s="232"/>
      <c r="N712" s="233"/>
      <c r="O712" s="233"/>
      <c r="P712" s="233"/>
      <c r="Q712" s="233"/>
      <c r="R712" s="233"/>
      <c r="S712" s="233"/>
      <c r="T712" s="234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T712" s="235" t="s">
        <v>162</v>
      </c>
      <c r="AU712" s="235" t="s">
        <v>84</v>
      </c>
      <c r="AV712" s="12" t="s">
        <v>86</v>
      </c>
      <c r="AW712" s="12" t="s">
        <v>32</v>
      </c>
      <c r="AX712" s="12" t="s">
        <v>76</v>
      </c>
      <c r="AY712" s="235" t="s">
        <v>155</v>
      </c>
    </row>
    <row r="713" s="12" customFormat="1">
      <c r="A713" s="12"/>
      <c r="B713" s="224"/>
      <c r="C713" s="225"/>
      <c r="D713" s="226" t="s">
        <v>162</v>
      </c>
      <c r="E713" s="227" t="s">
        <v>1</v>
      </c>
      <c r="F713" s="228" t="s">
        <v>1002</v>
      </c>
      <c r="G713" s="225"/>
      <c r="H713" s="229">
        <v>19.800000000000001</v>
      </c>
      <c r="I713" s="230"/>
      <c r="J713" s="225"/>
      <c r="K713" s="225"/>
      <c r="L713" s="231"/>
      <c r="M713" s="232"/>
      <c r="N713" s="233"/>
      <c r="O713" s="233"/>
      <c r="P713" s="233"/>
      <c r="Q713" s="233"/>
      <c r="R713" s="233"/>
      <c r="S713" s="233"/>
      <c r="T713" s="234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T713" s="235" t="s">
        <v>162</v>
      </c>
      <c r="AU713" s="235" t="s">
        <v>84</v>
      </c>
      <c r="AV713" s="12" t="s">
        <v>86</v>
      </c>
      <c r="AW713" s="12" t="s">
        <v>32</v>
      </c>
      <c r="AX713" s="12" t="s">
        <v>76</v>
      </c>
      <c r="AY713" s="235" t="s">
        <v>155</v>
      </c>
    </row>
    <row r="714" s="12" customFormat="1">
      <c r="A714" s="12"/>
      <c r="B714" s="224"/>
      <c r="C714" s="225"/>
      <c r="D714" s="226" t="s">
        <v>162</v>
      </c>
      <c r="E714" s="227" t="s">
        <v>1</v>
      </c>
      <c r="F714" s="228" t="s">
        <v>1003</v>
      </c>
      <c r="G714" s="225"/>
      <c r="H714" s="229">
        <v>49.560000000000002</v>
      </c>
      <c r="I714" s="230"/>
      <c r="J714" s="225"/>
      <c r="K714" s="225"/>
      <c r="L714" s="231"/>
      <c r="M714" s="232"/>
      <c r="N714" s="233"/>
      <c r="O714" s="233"/>
      <c r="P714" s="233"/>
      <c r="Q714" s="233"/>
      <c r="R714" s="233"/>
      <c r="S714" s="233"/>
      <c r="T714" s="234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T714" s="235" t="s">
        <v>162</v>
      </c>
      <c r="AU714" s="235" t="s">
        <v>84</v>
      </c>
      <c r="AV714" s="12" t="s">
        <v>86</v>
      </c>
      <c r="AW714" s="12" t="s">
        <v>32</v>
      </c>
      <c r="AX714" s="12" t="s">
        <v>76</v>
      </c>
      <c r="AY714" s="235" t="s">
        <v>155</v>
      </c>
    </row>
    <row r="715" s="13" customFormat="1">
      <c r="A715" s="13"/>
      <c r="B715" s="236"/>
      <c r="C715" s="237"/>
      <c r="D715" s="226" t="s">
        <v>162</v>
      </c>
      <c r="E715" s="238" t="s">
        <v>1</v>
      </c>
      <c r="F715" s="239" t="s">
        <v>164</v>
      </c>
      <c r="G715" s="237"/>
      <c r="H715" s="240">
        <v>122.16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6" t="s">
        <v>162</v>
      </c>
      <c r="AU715" s="246" t="s">
        <v>84</v>
      </c>
      <c r="AV715" s="13" t="s">
        <v>160</v>
      </c>
      <c r="AW715" s="13" t="s">
        <v>32</v>
      </c>
      <c r="AX715" s="13" t="s">
        <v>84</v>
      </c>
      <c r="AY715" s="246" t="s">
        <v>155</v>
      </c>
    </row>
    <row r="716" s="2" customFormat="1" ht="21.75" customHeight="1">
      <c r="A716" s="37"/>
      <c r="B716" s="38"/>
      <c r="C716" s="210" t="s">
        <v>1028</v>
      </c>
      <c r="D716" s="210" t="s">
        <v>156</v>
      </c>
      <c r="E716" s="211" t="s">
        <v>1029</v>
      </c>
      <c r="F716" s="212" t="s">
        <v>1030</v>
      </c>
      <c r="G716" s="213" t="s">
        <v>340</v>
      </c>
      <c r="H716" s="214">
        <v>1.5940000000000001</v>
      </c>
      <c r="I716" s="215"/>
      <c r="J716" s="216">
        <f>ROUND(I716*H716,2)</f>
        <v>0</v>
      </c>
      <c r="K716" s="217"/>
      <c r="L716" s="43"/>
      <c r="M716" s="218" t="s">
        <v>1</v>
      </c>
      <c r="N716" s="219" t="s">
        <v>41</v>
      </c>
      <c r="O716" s="90"/>
      <c r="P716" s="220">
        <f>O716*H716</f>
        <v>0</v>
      </c>
      <c r="Q716" s="220">
        <v>0</v>
      </c>
      <c r="R716" s="220">
        <f>Q716*H716</f>
        <v>0</v>
      </c>
      <c r="S716" s="220">
        <v>0</v>
      </c>
      <c r="T716" s="221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222" t="s">
        <v>191</v>
      </c>
      <c r="AT716" s="222" t="s">
        <v>156</v>
      </c>
      <c r="AU716" s="222" t="s">
        <v>84</v>
      </c>
      <c r="AY716" s="16" t="s">
        <v>155</v>
      </c>
      <c r="BE716" s="223">
        <f>IF(N716="základní",J716,0)</f>
        <v>0</v>
      </c>
      <c r="BF716" s="223">
        <f>IF(N716="snížená",J716,0)</f>
        <v>0</v>
      </c>
      <c r="BG716" s="223">
        <f>IF(N716="zákl. přenesená",J716,0)</f>
        <v>0</v>
      </c>
      <c r="BH716" s="223">
        <f>IF(N716="sníž. přenesená",J716,0)</f>
        <v>0</v>
      </c>
      <c r="BI716" s="223">
        <f>IF(N716="nulová",J716,0)</f>
        <v>0</v>
      </c>
      <c r="BJ716" s="16" t="s">
        <v>84</v>
      </c>
      <c r="BK716" s="223">
        <f>ROUND(I716*H716,2)</f>
        <v>0</v>
      </c>
      <c r="BL716" s="16" t="s">
        <v>191</v>
      </c>
      <c r="BM716" s="222" t="s">
        <v>1031</v>
      </c>
    </row>
    <row r="717" s="11" customFormat="1" ht="25.92" customHeight="1">
      <c r="A717" s="11"/>
      <c r="B717" s="196"/>
      <c r="C717" s="197"/>
      <c r="D717" s="198" t="s">
        <v>75</v>
      </c>
      <c r="E717" s="199" t="s">
        <v>1032</v>
      </c>
      <c r="F717" s="199" t="s">
        <v>1033</v>
      </c>
      <c r="G717" s="197"/>
      <c r="H717" s="197"/>
      <c r="I717" s="200"/>
      <c r="J717" s="201">
        <f>BK717</f>
        <v>0</v>
      </c>
      <c r="K717" s="197"/>
      <c r="L717" s="202"/>
      <c r="M717" s="203"/>
      <c r="N717" s="204"/>
      <c r="O717" s="204"/>
      <c r="P717" s="205">
        <f>SUM(P718:P757)</f>
        <v>0</v>
      </c>
      <c r="Q717" s="204"/>
      <c r="R717" s="205">
        <f>SUM(R718:R757)</f>
        <v>0</v>
      </c>
      <c r="S717" s="204"/>
      <c r="T717" s="206">
        <f>SUM(T718:T757)</f>
        <v>0</v>
      </c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R717" s="207" t="s">
        <v>86</v>
      </c>
      <c r="AT717" s="208" t="s">
        <v>75</v>
      </c>
      <c r="AU717" s="208" t="s">
        <v>76</v>
      </c>
      <c r="AY717" s="207" t="s">
        <v>155</v>
      </c>
      <c r="BK717" s="209">
        <f>SUM(BK718:BK757)</f>
        <v>0</v>
      </c>
    </row>
    <row r="718" s="2" customFormat="1" ht="21.75" customHeight="1">
      <c r="A718" s="37"/>
      <c r="B718" s="38"/>
      <c r="C718" s="247" t="s">
        <v>1034</v>
      </c>
      <c r="D718" s="247" t="s">
        <v>220</v>
      </c>
      <c r="E718" s="248" t="s">
        <v>1035</v>
      </c>
      <c r="F718" s="249" t="s">
        <v>1036</v>
      </c>
      <c r="G718" s="250" t="s">
        <v>189</v>
      </c>
      <c r="H718" s="251">
        <v>72</v>
      </c>
      <c r="I718" s="252"/>
      <c r="J718" s="253">
        <f>ROUND(I718*H718,2)</f>
        <v>0</v>
      </c>
      <c r="K718" s="254"/>
      <c r="L718" s="255"/>
      <c r="M718" s="256" t="s">
        <v>1</v>
      </c>
      <c r="N718" s="257" t="s">
        <v>41</v>
      </c>
      <c r="O718" s="90"/>
      <c r="P718" s="220">
        <f>O718*H718</f>
        <v>0</v>
      </c>
      <c r="Q718" s="220">
        <v>0</v>
      </c>
      <c r="R718" s="220">
        <f>Q718*H718</f>
        <v>0</v>
      </c>
      <c r="S718" s="220">
        <v>0</v>
      </c>
      <c r="T718" s="221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222" t="s">
        <v>343</v>
      </c>
      <c r="AT718" s="222" t="s">
        <v>220</v>
      </c>
      <c r="AU718" s="222" t="s">
        <v>84</v>
      </c>
      <c r="AY718" s="16" t="s">
        <v>155</v>
      </c>
      <c r="BE718" s="223">
        <f>IF(N718="základní",J718,0)</f>
        <v>0</v>
      </c>
      <c r="BF718" s="223">
        <f>IF(N718="snížená",J718,0)</f>
        <v>0</v>
      </c>
      <c r="BG718" s="223">
        <f>IF(N718="zákl. přenesená",J718,0)</f>
        <v>0</v>
      </c>
      <c r="BH718" s="223">
        <f>IF(N718="sníž. přenesená",J718,0)</f>
        <v>0</v>
      </c>
      <c r="BI718" s="223">
        <f>IF(N718="nulová",J718,0)</f>
        <v>0</v>
      </c>
      <c r="BJ718" s="16" t="s">
        <v>84</v>
      </c>
      <c r="BK718" s="223">
        <f>ROUND(I718*H718,2)</f>
        <v>0</v>
      </c>
      <c r="BL718" s="16" t="s">
        <v>191</v>
      </c>
      <c r="BM718" s="222" t="s">
        <v>1037</v>
      </c>
    </row>
    <row r="719" s="12" customFormat="1">
      <c r="A719" s="12"/>
      <c r="B719" s="224"/>
      <c r="C719" s="225"/>
      <c r="D719" s="226" t="s">
        <v>162</v>
      </c>
      <c r="E719" s="227" t="s">
        <v>1</v>
      </c>
      <c r="F719" s="228" t="s">
        <v>1038</v>
      </c>
      <c r="G719" s="225"/>
      <c r="H719" s="229">
        <v>72</v>
      </c>
      <c r="I719" s="230"/>
      <c r="J719" s="225"/>
      <c r="K719" s="225"/>
      <c r="L719" s="231"/>
      <c r="M719" s="232"/>
      <c r="N719" s="233"/>
      <c r="O719" s="233"/>
      <c r="P719" s="233"/>
      <c r="Q719" s="233"/>
      <c r="R719" s="233"/>
      <c r="S719" s="233"/>
      <c r="T719" s="234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T719" s="235" t="s">
        <v>162</v>
      </c>
      <c r="AU719" s="235" t="s">
        <v>84</v>
      </c>
      <c r="AV719" s="12" t="s">
        <v>86</v>
      </c>
      <c r="AW719" s="12" t="s">
        <v>32</v>
      </c>
      <c r="AX719" s="12" t="s">
        <v>76</v>
      </c>
      <c r="AY719" s="235" t="s">
        <v>155</v>
      </c>
    </row>
    <row r="720" s="13" customFormat="1">
      <c r="A720" s="13"/>
      <c r="B720" s="236"/>
      <c r="C720" s="237"/>
      <c r="D720" s="226" t="s">
        <v>162</v>
      </c>
      <c r="E720" s="238" t="s">
        <v>1</v>
      </c>
      <c r="F720" s="239" t="s">
        <v>164</v>
      </c>
      <c r="G720" s="237"/>
      <c r="H720" s="240">
        <v>72</v>
      </c>
      <c r="I720" s="241"/>
      <c r="J720" s="237"/>
      <c r="K720" s="237"/>
      <c r="L720" s="242"/>
      <c r="M720" s="243"/>
      <c r="N720" s="244"/>
      <c r="O720" s="244"/>
      <c r="P720" s="244"/>
      <c r="Q720" s="244"/>
      <c r="R720" s="244"/>
      <c r="S720" s="244"/>
      <c r="T720" s="245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6" t="s">
        <v>162</v>
      </c>
      <c r="AU720" s="246" t="s">
        <v>84</v>
      </c>
      <c r="AV720" s="13" t="s">
        <v>160</v>
      </c>
      <c r="AW720" s="13" t="s">
        <v>32</v>
      </c>
      <c r="AX720" s="13" t="s">
        <v>84</v>
      </c>
      <c r="AY720" s="246" t="s">
        <v>155</v>
      </c>
    </row>
    <row r="721" s="2" customFormat="1" ht="21.75" customHeight="1">
      <c r="A721" s="37"/>
      <c r="B721" s="38"/>
      <c r="C721" s="210" t="s">
        <v>1039</v>
      </c>
      <c r="D721" s="210" t="s">
        <v>156</v>
      </c>
      <c r="E721" s="211" t="s">
        <v>1040</v>
      </c>
      <c r="F721" s="212" t="s">
        <v>1041</v>
      </c>
      <c r="G721" s="213" t="s">
        <v>1042</v>
      </c>
      <c r="H721" s="214">
        <v>1</v>
      </c>
      <c r="I721" s="215"/>
      <c r="J721" s="216">
        <f>ROUND(I721*H721,2)</f>
        <v>0</v>
      </c>
      <c r="K721" s="217"/>
      <c r="L721" s="43"/>
      <c r="M721" s="218" t="s">
        <v>1</v>
      </c>
      <c r="N721" s="219" t="s">
        <v>41</v>
      </c>
      <c r="O721" s="90"/>
      <c r="P721" s="220">
        <f>O721*H721</f>
        <v>0</v>
      </c>
      <c r="Q721" s="220">
        <v>0</v>
      </c>
      <c r="R721" s="220">
        <f>Q721*H721</f>
        <v>0</v>
      </c>
      <c r="S721" s="220">
        <v>0</v>
      </c>
      <c r="T721" s="221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222" t="s">
        <v>191</v>
      </c>
      <c r="AT721" s="222" t="s">
        <v>156</v>
      </c>
      <c r="AU721" s="222" t="s">
        <v>84</v>
      </c>
      <c r="AY721" s="16" t="s">
        <v>155</v>
      </c>
      <c r="BE721" s="223">
        <f>IF(N721="základní",J721,0)</f>
        <v>0</v>
      </c>
      <c r="BF721" s="223">
        <f>IF(N721="snížená",J721,0)</f>
        <v>0</v>
      </c>
      <c r="BG721" s="223">
        <f>IF(N721="zákl. přenesená",J721,0)</f>
        <v>0</v>
      </c>
      <c r="BH721" s="223">
        <f>IF(N721="sníž. přenesená",J721,0)</f>
        <v>0</v>
      </c>
      <c r="BI721" s="223">
        <f>IF(N721="nulová",J721,0)</f>
        <v>0</v>
      </c>
      <c r="BJ721" s="16" t="s">
        <v>84</v>
      </c>
      <c r="BK721" s="223">
        <f>ROUND(I721*H721,2)</f>
        <v>0</v>
      </c>
      <c r="BL721" s="16" t="s">
        <v>191</v>
      </c>
      <c r="BM721" s="222" t="s">
        <v>1043</v>
      </c>
    </row>
    <row r="722" s="2" customFormat="1" ht="33" customHeight="1">
      <c r="A722" s="37"/>
      <c r="B722" s="38"/>
      <c r="C722" s="210" t="s">
        <v>1044</v>
      </c>
      <c r="D722" s="210" t="s">
        <v>156</v>
      </c>
      <c r="E722" s="211" t="s">
        <v>1045</v>
      </c>
      <c r="F722" s="212" t="s">
        <v>1046</v>
      </c>
      <c r="G722" s="213" t="s">
        <v>949</v>
      </c>
      <c r="H722" s="214">
        <v>2</v>
      </c>
      <c r="I722" s="215"/>
      <c r="J722" s="216">
        <f>ROUND(I722*H722,2)</f>
        <v>0</v>
      </c>
      <c r="K722" s="217"/>
      <c r="L722" s="43"/>
      <c r="M722" s="218" t="s">
        <v>1</v>
      </c>
      <c r="N722" s="219" t="s">
        <v>41</v>
      </c>
      <c r="O722" s="90"/>
      <c r="P722" s="220">
        <f>O722*H722</f>
        <v>0</v>
      </c>
      <c r="Q722" s="220">
        <v>0</v>
      </c>
      <c r="R722" s="220">
        <f>Q722*H722</f>
        <v>0</v>
      </c>
      <c r="S722" s="220">
        <v>0</v>
      </c>
      <c r="T722" s="221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222" t="s">
        <v>191</v>
      </c>
      <c r="AT722" s="222" t="s">
        <v>156</v>
      </c>
      <c r="AU722" s="222" t="s">
        <v>84</v>
      </c>
      <c r="AY722" s="16" t="s">
        <v>155</v>
      </c>
      <c r="BE722" s="223">
        <f>IF(N722="základní",J722,0)</f>
        <v>0</v>
      </c>
      <c r="BF722" s="223">
        <f>IF(N722="snížená",J722,0)</f>
        <v>0</v>
      </c>
      <c r="BG722" s="223">
        <f>IF(N722="zákl. přenesená",J722,0)</f>
        <v>0</v>
      </c>
      <c r="BH722" s="223">
        <f>IF(N722="sníž. přenesená",J722,0)</f>
        <v>0</v>
      </c>
      <c r="BI722" s="223">
        <f>IF(N722="nulová",J722,0)</f>
        <v>0</v>
      </c>
      <c r="BJ722" s="16" t="s">
        <v>84</v>
      </c>
      <c r="BK722" s="223">
        <f>ROUND(I722*H722,2)</f>
        <v>0</v>
      </c>
      <c r="BL722" s="16" t="s">
        <v>191</v>
      </c>
      <c r="BM722" s="222" t="s">
        <v>1047</v>
      </c>
    </row>
    <row r="723" s="2" customFormat="1" ht="21.75" customHeight="1">
      <c r="A723" s="37"/>
      <c r="B723" s="38"/>
      <c r="C723" s="210" t="s">
        <v>1048</v>
      </c>
      <c r="D723" s="210" t="s">
        <v>156</v>
      </c>
      <c r="E723" s="211" t="s">
        <v>1049</v>
      </c>
      <c r="F723" s="212" t="s">
        <v>1050</v>
      </c>
      <c r="G723" s="213" t="s">
        <v>1042</v>
      </c>
      <c r="H723" s="214">
        <v>1</v>
      </c>
      <c r="I723" s="215"/>
      <c r="J723" s="216">
        <f>ROUND(I723*H723,2)</f>
        <v>0</v>
      </c>
      <c r="K723" s="217"/>
      <c r="L723" s="43"/>
      <c r="M723" s="218" t="s">
        <v>1</v>
      </c>
      <c r="N723" s="219" t="s">
        <v>41</v>
      </c>
      <c r="O723" s="90"/>
      <c r="P723" s="220">
        <f>O723*H723</f>
        <v>0</v>
      </c>
      <c r="Q723" s="220">
        <v>0</v>
      </c>
      <c r="R723" s="220">
        <f>Q723*H723</f>
        <v>0</v>
      </c>
      <c r="S723" s="220">
        <v>0</v>
      </c>
      <c r="T723" s="221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222" t="s">
        <v>191</v>
      </c>
      <c r="AT723" s="222" t="s">
        <v>156</v>
      </c>
      <c r="AU723" s="222" t="s">
        <v>84</v>
      </c>
      <c r="AY723" s="16" t="s">
        <v>155</v>
      </c>
      <c r="BE723" s="223">
        <f>IF(N723="základní",J723,0)</f>
        <v>0</v>
      </c>
      <c r="BF723" s="223">
        <f>IF(N723="snížená",J723,0)</f>
        <v>0</v>
      </c>
      <c r="BG723" s="223">
        <f>IF(N723="zákl. přenesená",J723,0)</f>
        <v>0</v>
      </c>
      <c r="BH723" s="223">
        <f>IF(N723="sníž. přenesená",J723,0)</f>
        <v>0</v>
      </c>
      <c r="BI723" s="223">
        <f>IF(N723="nulová",J723,0)</f>
        <v>0</v>
      </c>
      <c r="BJ723" s="16" t="s">
        <v>84</v>
      </c>
      <c r="BK723" s="223">
        <f>ROUND(I723*H723,2)</f>
        <v>0</v>
      </c>
      <c r="BL723" s="16" t="s">
        <v>191</v>
      </c>
      <c r="BM723" s="222" t="s">
        <v>1051</v>
      </c>
    </row>
    <row r="724" s="2" customFormat="1" ht="24.15" customHeight="1">
      <c r="A724" s="37"/>
      <c r="B724" s="38"/>
      <c r="C724" s="210" t="s">
        <v>1052</v>
      </c>
      <c r="D724" s="210" t="s">
        <v>156</v>
      </c>
      <c r="E724" s="211" t="s">
        <v>1053</v>
      </c>
      <c r="F724" s="212" t="s">
        <v>1054</v>
      </c>
      <c r="G724" s="213" t="s">
        <v>1042</v>
      </c>
      <c r="H724" s="214">
        <v>1</v>
      </c>
      <c r="I724" s="215"/>
      <c r="J724" s="216">
        <f>ROUND(I724*H724,2)</f>
        <v>0</v>
      </c>
      <c r="K724" s="217"/>
      <c r="L724" s="43"/>
      <c r="M724" s="218" t="s">
        <v>1</v>
      </c>
      <c r="N724" s="219" t="s">
        <v>41</v>
      </c>
      <c r="O724" s="90"/>
      <c r="P724" s="220">
        <f>O724*H724</f>
        <v>0</v>
      </c>
      <c r="Q724" s="220">
        <v>0</v>
      </c>
      <c r="R724" s="220">
        <f>Q724*H724</f>
        <v>0</v>
      </c>
      <c r="S724" s="220">
        <v>0</v>
      </c>
      <c r="T724" s="221">
        <f>S724*H724</f>
        <v>0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222" t="s">
        <v>191</v>
      </c>
      <c r="AT724" s="222" t="s">
        <v>156</v>
      </c>
      <c r="AU724" s="222" t="s">
        <v>84</v>
      </c>
      <c r="AY724" s="16" t="s">
        <v>155</v>
      </c>
      <c r="BE724" s="223">
        <f>IF(N724="základní",J724,0)</f>
        <v>0</v>
      </c>
      <c r="BF724" s="223">
        <f>IF(N724="snížená",J724,0)</f>
        <v>0</v>
      </c>
      <c r="BG724" s="223">
        <f>IF(N724="zákl. přenesená",J724,0)</f>
        <v>0</v>
      </c>
      <c r="BH724" s="223">
        <f>IF(N724="sníž. přenesená",J724,0)</f>
        <v>0</v>
      </c>
      <c r="BI724" s="223">
        <f>IF(N724="nulová",J724,0)</f>
        <v>0</v>
      </c>
      <c r="BJ724" s="16" t="s">
        <v>84</v>
      </c>
      <c r="BK724" s="223">
        <f>ROUND(I724*H724,2)</f>
        <v>0</v>
      </c>
      <c r="BL724" s="16" t="s">
        <v>191</v>
      </c>
      <c r="BM724" s="222" t="s">
        <v>1055</v>
      </c>
    </row>
    <row r="725" s="2" customFormat="1" ht="24.15" customHeight="1">
      <c r="A725" s="37"/>
      <c r="B725" s="38"/>
      <c r="C725" s="210" t="s">
        <v>1056</v>
      </c>
      <c r="D725" s="210" t="s">
        <v>156</v>
      </c>
      <c r="E725" s="211" t="s">
        <v>1057</v>
      </c>
      <c r="F725" s="212" t="s">
        <v>1058</v>
      </c>
      <c r="G725" s="213" t="s">
        <v>949</v>
      </c>
      <c r="H725" s="214">
        <v>1</v>
      </c>
      <c r="I725" s="215"/>
      <c r="J725" s="216">
        <f>ROUND(I725*H725,2)</f>
        <v>0</v>
      </c>
      <c r="K725" s="217"/>
      <c r="L725" s="43"/>
      <c r="M725" s="218" t="s">
        <v>1</v>
      </c>
      <c r="N725" s="219" t="s">
        <v>41</v>
      </c>
      <c r="O725" s="90"/>
      <c r="P725" s="220">
        <f>O725*H725</f>
        <v>0</v>
      </c>
      <c r="Q725" s="220">
        <v>0</v>
      </c>
      <c r="R725" s="220">
        <f>Q725*H725</f>
        <v>0</v>
      </c>
      <c r="S725" s="220">
        <v>0</v>
      </c>
      <c r="T725" s="221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222" t="s">
        <v>191</v>
      </c>
      <c r="AT725" s="222" t="s">
        <v>156</v>
      </c>
      <c r="AU725" s="222" t="s">
        <v>84</v>
      </c>
      <c r="AY725" s="16" t="s">
        <v>155</v>
      </c>
      <c r="BE725" s="223">
        <f>IF(N725="základní",J725,0)</f>
        <v>0</v>
      </c>
      <c r="BF725" s="223">
        <f>IF(N725="snížená",J725,0)</f>
        <v>0</v>
      </c>
      <c r="BG725" s="223">
        <f>IF(N725="zákl. přenesená",J725,0)</f>
        <v>0</v>
      </c>
      <c r="BH725" s="223">
        <f>IF(N725="sníž. přenesená",J725,0)</f>
        <v>0</v>
      </c>
      <c r="BI725" s="223">
        <f>IF(N725="nulová",J725,0)</f>
        <v>0</v>
      </c>
      <c r="BJ725" s="16" t="s">
        <v>84</v>
      </c>
      <c r="BK725" s="223">
        <f>ROUND(I725*H725,2)</f>
        <v>0</v>
      </c>
      <c r="BL725" s="16" t="s">
        <v>191</v>
      </c>
      <c r="BM725" s="222" t="s">
        <v>1059</v>
      </c>
    </row>
    <row r="726" s="2" customFormat="1" ht="33" customHeight="1">
      <c r="A726" s="37"/>
      <c r="B726" s="38"/>
      <c r="C726" s="210" t="s">
        <v>1060</v>
      </c>
      <c r="D726" s="210" t="s">
        <v>156</v>
      </c>
      <c r="E726" s="211" t="s">
        <v>1061</v>
      </c>
      <c r="F726" s="212" t="s">
        <v>1062</v>
      </c>
      <c r="G726" s="213" t="s">
        <v>1042</v>
      </c>
      <c r="H726" s="214">
        <v>1</v>
      </c>
      <c r="I726" s="215"/>
      <c r="J726" s="216">
        <f>ROUND(I726*H726,2)</f>
        <v>0</v>
      </c>
      <c r="K726" s="217"/>
      <c r="L726" s="43"/>
      <c r="M726" s="218" t="s">
        <v>1</v>
      </c>
      <c r="N726" s="219" t="s">
        <v>41</v>
      </c>
      <c r="O726" s="90"/>
      <c r="P726" s="220">
        <f>O726*H726</f>
        <v>0</v>
      </c>
      <c r="Q726" s="220">
        <v>0</v>
      </c>
      <c r="R726" s="220">
        <f>Q726*H726</f>
        <v>0</v>
      </c>
      <c r="S726" s="220">
        <v>0</v>
      </c>
      <c r="T726" s="221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222" t="s">
        <v>191</v>
      </c>
      <c r="AT726" s="222" t="s">
        <v>156</v>
      </c>
      <c r="AU726" s="222" t="s">
        <v>84</v>
      </c>
      <c r="AY726" s="16" t="s">
        <v>155</v>
      </c>
      <c r="BE726" s="223">
        <f>IF(N726="základní",J726,0)</f>
        <v>0</v>
      </c>
      <c r="BF726" s="223">
        <f>IF(N726="snížená",J726,0)</f>
        <v>0</v>
      </c>
      <c r="BG726" s="223">
        <f>IF(N726="zákl. přenesená",J726,0)</f>
        <v>0</v>
      </c>
      <c r="BH726" s="223">
        <f>IF(N726="sníž. přenesená",J726,0)</f>
        <v>0</v>
      </c>
      <c r="BI726" s="223">
        <f>IF(N726="nulová",J726,0)</f>
        <v>0</v>
      </c>
      <c r="BJ726" s="16" t="s">
        <v>84</v>
      </c>
      <c r="BK726" s="223">
        <f>ROUND(I726*H726,2)</f>
        <v>0</v>
      </c>
      <c r="BL726" s="16" t="s">
        <v>191</v>
      </c>
      <c r="BM726" s="222" t="s">
        <v>1063</v>
      </c>
    </row>
    <row r="727" s="2" customFormat="1" ht="16.5" customHeight="1">
      <c r="A727" s="37"/>
      <c r="B727" s="38"/>
      <c r="C727" s="247" t="s">
        <v>1064</v>
      </c>
      <c r="D727" s="247" t="s">
        <v>220</v>
      </c>
      <c r="E727" s="248" t="s">
        <v>1065</v>
      </c>
      <c r="F727" s="249" t="s">
        <v>1066</v>
      </c>
      <c r="G727" s="250" t="s">
        <v>189</v>
      </c>
      <c r="H727" s="251">
        <v>6</v>
      </c>
      <c r="I727" s="252"/>
      <c r="J727" s="253">
        <f>ROUND(I727*H727,2)</f>
        <v>0</v>
      </c>
      <c r="K727" s="254"/>
      <c r="L727" s="255"/>
      <c r="M727" s="256" t="s">
        <v>1</v>
      </c>
      <c r="N727" s="257" t="s">
        <v>41</v>
      </c>
      <c r="O727" s="90"/>
      <c r="P727" s="220">
        <f>O727*H727</f>
        <v>0</v>
      </c>
      <c r="Q727" s="220">
        <v>0</v>
      </c>
      <c r="R727" s="220">
        <f>Q727*H727</f>
        <v>0</v>
      </c>
      <c r="S727" s="220">
        <v>0</v>
      </c>
      <c r="T727" s="221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222" t="s">
        <v>343</v>
      </c>
      <c r="AT727" s="222" t="s">
        <v>220</v>
      </c>
      <c r="AU727" s="222" t="s">
        <v>84</v>
      </c>
      <c r="AY727" s="16" t="s">
        <v>155</v>
      </c>
      <c r="BE727" s="223">
        <f>IF(N727="základní",J727,0)</f>
        <v>0</v>
      </c>
      <c r="BF727" s="223">
        <f>IF(N727="snížená",J727,0)</f>
        <v>0</v>
      </c>
      <c r="BG727" s="223">
        <f>IF(N727="zákl. přenesená",J727,0)</f>
        <v>0</v>
      </c>
      <c r="BH727" s="223">
        <f>IF(N727="sníž. přenesená",J727,0)</f>
        <v>0</v>
      </c>
      <c r="BI727" s="223">
        <f>IF(N727="nulová",J727,0)</f>
        <v>0</v>
      </c>
      <c r="BJ727" s="16" t="s">
        <v>84</v>
      </c>
      <c r="BK727" s="223">
        <f>ROUND(I727*H727,2)</f>
        <v>0</v>
      </c>
      <c r="BL727" s="16" t="s">
        <v>191</v>
      </c>
      <c r="BM727" s="222" t="s">
        <v>1067</v>
      </c>
    </row>
    <row r="728" s="2" customFormat="1" ht="21.75" customHeight="1">
      <c r="A728" s="37"/>
      <c r="B728" s="38"/>
      <c r="C728" s="247" t="s">
        <v>1068</v>
      </c>
      <c r="D728" s="247" t="s">
        <v>220</v>
      </c>
      <c r="E728" s="248" t="s">
        <v>1069</v>
      </c>
      <c r="F728" s="249" t="s">
        <v>1070</v>
      </c>
      <c r="G728" s="250" t="s">
        <v>189</v>
      </c>
      <c r="H728" s="251">
        <v>54.799999999999997</v>
      </c>
      <c r="I728" s="252"/>
      <c r="J728" s="253">
        <f>ROUND(I728*H728,2)</f>
        <v>0</v>
      </c>
      <c r="K728" s="254"/>
      <c r="L728" s="255"/>
      <c r="M728" s="256" t="s">
        <v>1</v>
      </c>
      <c r="N728" s="257" t="s">
        <v>41</v>
      </c>
      <c r="O728" s="90"/>
      <c r="P728" s="220">
        <f>O728*H728</f>
        <v>0</v>
      </c>
      <c r="Q728" s="220">
        <v>0</v>
      </c>
      <c r="R728" s="220">
        <f>Q728*H728</f>
        <v>0</v>
      </c>
      <c r="S728" s="220">
        <v>0</v>
      </c>
      <c r="T728" s="221">
        <f>S728*H728</f>
        <v>0</v>
      </c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R728" s="222" t="s">
        <v>343</v>
      </c>
      <c r="AT728" s="222" t="s">
        <v>220</v>
      </c>
      <c r="AU728" s="222" t="s">
        <v>84</v>
      </c>
      <c r="AY728" s="16" t="s">
        <v>155</v>
      </c>
      <c r="BE728" s="223">
        <f>IF(N728="základní",J728,0)</f>
        <v>0</v>
      </c>
      <c r="BF728" s="223">
        <f>IF(N728="snížená",J728,0)</f>
        <v>0</v>
      </c>
      <c r="BG728" s="223">
        <f>IF(N728="zákl. přenesená",J728,0)</f>
        <v>0</v>
      </c>
      <c r="BH728" s="223">
        <f>IF(N728="sníž. přenesená",J728,0)</f>
        <v>0</v>
      </c>
      <c r="BI728" s="223">
        <f>IF(N728="nulová",J728,0)</f>
        <v>0</v>
      </c>
      <c r="BJ728" s="16" t="s">
        <v>84</v>
      </c>
      <c r="BK728" s="223">
        <f>ROUND(I728*H728,2)</f>
        <v>0</v>
      </c>
      <c r="BL728" s="16" t="s">
        <v>191</v>
      </c>
      <c r="BM728" s="222" t="s">
        <v>1071</v>
      </c>
    </row>
    <row r="729" s="12" customFormat="1">
      <c r="A729" s="12"/>
      <c r="B729" s="224"/>
      <c r="C729" s="225"/>
      <c r="D729" s="226" t="s">
        <v>162</v>
      </c>
      <c r="E729" s="227" t="s">
        <v>1</v>
      </c>
      <c r="F729" s="228" t="s">
        <v>1072</v>
      </c>
      <c r="G729" s="225"/>
      <c r="H729" s="229">
        <v>36</v>
      </c>
      <c r="I729" s="230"/>
      <c r="J729" s="225"/>
      <c r="K729" s="225"/>
      <c r="L729" s="231"/>
      <c r="M729" s="232"/>
      <c r="N729" s="233"/>
      <c r="O729" s="233"/>
      <c r="P729" s="233"/>
      <c r="Q729" s="233"/>
      <c r="R729" s="233"/>
      <c r="S729" s="233"/>
      <c r="T729" s="234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T729" s="235" t="s">
        <v>162</v>
      </c>
      <c r="AU729" s="235" t="s">
        <v>84</v>
      </c>
      <c r="AV729" s="12" t="s">
        <v>86</v>
      </c>
      <c r="AW729" s="12" t="s">
        <v>32</v>
      </c>
      <c r="AX729" s="12" t="s">
        <v>76</v>
      </c>
      <c r="AY729" s="235" t="s">
        <v>155</v>
      </c>
    </row>
    <row r="730" s="12" customFormat="1">
      <c r="A730" s="12"/>
      <c r="B730" s="224"/>
      <c r="C730" s="225"/>
      <c r="D730" s="226" t="s">
        <v>162</v>
      </c>
      <c r="E730" s="227" t="s">
        <v>1</v>
      </c>
      <c r="F730" s="228" t="s">
        <v>1073</v>
      </c>
      <c r="G730" s="225"/>
      <c r="H730" s="229">
        <v>8</v>
      </c>
      <c r="I730" s="230"/>
      <c r="J730" s="225"/>
      <c r="K730" s="225"/>
      <c r="L730" s="231"/>
      <c r="M730" s="232"/>
      <c r="N730" s="233"/>
      <c r="O730" s="233"/>
      <c r="P730" s="233"/>
      <c r="Q730" s="233"/>
      <c r="R730" s="233"/>
      <c r="S730" s="233"/>
      <c r="T730" s="234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T730" s="235" t="s">
        <v>162</v>
      </c>
      <c r="AU730" s="235" t="s">
        <v>84</v>
      </c>
      <c r="AV730" s="12" t="s">
        <v>86</v>
      </c>
      <c r="AW730" s="12" t="s">
        <v>32</v>
      </c>
      <c r="AX730" s="12" t="s">
        <v>76</v>
      </c>
      <c r="AY730" s="235" t="s">
        <v>155</v>
      </c>
    </row>
    <row r="731" s="12" customFormat="1">
      <c r="A731" s="12"/>
      <c r="B731" s="224"/>
      <c r="C731" s="225"/>
      <c r="D731" s="226" t="s">
        <v>162</v>
      </c>
      <c r="E731" s="227" t="s">
        <v>1</v>
      </c>
      <c r="F731" s="228" t="s">
        <v>1074</v>
      </c>
      <c r="G731" s="225"/>
      <c r="H731" s="229">
        <v>10.800000000000001</v>
      </c>
      <c r="I731" s="230"/>
      <c r="J731" s="225"/>
      <c r="K731" s="225"/>
      <c r="L731" s="231"/>
      <c r="M731" s="232"/>
      <c r="N731" s="233"/>
      <c r="O731" s="233"/>
      <c r="P731" s="233"/>
      <c r="Q731" s="233"/>
      <c r="R731" s="233"/>
      <c r="S731" s="233"/>
      <c r="T731" s="234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T731" s="235" t="s">
        <v>162</v>
      </c>
      <c r="AU731" s="235" t="s">
        <v>84</v>
      </c>
      <c r="AV731" s="12" t="s">
        <v>86</v>
      </c>
      <c r="AW731" s="12" t="s">
        <v>32</v>
      </c>
      <c r="AX731" s="12" t="s">
        <v>76</v>
      </c>
      <c r="AY731" s="235" t="s">
        <v>155</v>
      </c>
    </row>
    <row r="732" s="13" customFormat="1">
      <c r="A732" s="13"/>
      <c r="B732" s="236"/>
      <c r="C732" s="237"/>
      <c r="D732" s="226" t="s">
        <v>162</v>
      </c>
      <c r="E732" s="238" t="s">
        <v>1</v>
      </c>
      <c r="F732" s="239" t="s">
        <v>164</v>
      </c>
      <c r="G732" s="237"/>
      <c r="H732" s="240">
        <v>54.799999999999997</v>
      </c>
      <c r="I732" s="241"/>
      <c r="J732" s="237"/>
      <c r="K732" s="237"/>
      <c r="L732" s="242"/>
      <c r="M732" s="243"/>
      <c r="N732" s="244"/>
      <c r="O732" s="244"/>
      <c r="P732" s="244"/>
      <c r="Q732" s="244"/>
      <c r="R732" s="244"/>
      <c r="S732" s="244"/>
      <c r="T732" s="24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6" t="s">
        <v>162</v>
      </c>
      <c r="AU732" s="246" t="s">
        <v>84</v>
      </c>
      <c r="AV732" s="13" t="s">
        <v>160</v>
      </c>
      <c r="AW732" s="13" t="s">
        <v>32</v>
      </c>
      <c r="AX732" s="13" t="s">
        <v>84</v>
      </c>
      <c r="AY732" s="246" t="s">
        <v>155</v>
      </c>
    </row>
    <row r="733" s="2" customFormat="1" ht="24.15" customHeight="1">
      <c r="A733" s="37"/>
      <c r="B733" s="38"/>
      <c r="C733" s="247" t="s">
        <v>1075</v>
      </c>
      <c r="D733" s="247" t="s">
        <v>220</v>
      </c>
      <c r="E733" s="248" t="s">
        <v>1076</v>
      </c>
      <c r="F733" s="249" t="s">
        <v>1077</v>
      </c>
      <c r="G733" s="250" t="s">
        <v>159</v>
      </c>
      <c r="H733" s="251">
        <v>193.26499999999999</v>
      </c>
      <c r="I733" s="252"/>
      <c r="J733" s="253">
        <f>ROUND(I733*H733,2)</f>
        <v>0</v>
      </c>
      <c r="K733" s="254"/>
      <c r="L733" s="255"/>
      <c r="M733" s="256" t="s">
        <v>1</v>
      </c>
      <c r="N733" s="257" t="s">
        <v>41</v>
      </c>
      <c r="O733" s="90"/>
      <c r="P733" s="220">
        <f>O733*H733</f>
        <v>0</v>
      </c>
      <c r="Q733" s="220">
        <v>0</v>
      </c>
      <c r="R733" s="220">
        <f>Q733*H733</f>
        <v>0</v>
      </c>
      <c r="S733" s="220">
        <v>0</v>
      </c>
      <c r="T733" s="221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222" t="s">
        <v>343</v>
      </c>
      <c r="AT733" s="222" t="s">
        <v>220</v>
      </c>
      <c r="AU733" s="222" t="s">
        <v>84</v>
      </c>
      <c r="AY733" s="16" t="s">
        <v>155</v>
      </c>
      <c r="BE733" s="223">
        <f>IF(N733="základní",J733,0)</f>
        <v>0</v>
      </c>
      <c r="BF733" s="223">
        <f>IF(N733="snížená",J733,0)</f>
        <v>0</v>
      </c>
      <c r="BG733" s="223">
        <f>IF(N733="zákl. přenesená",J733,0)</f>
        <v>0</v>
      </c>
      <c r="BH733" s="223">
        <f>IF(N733="sníž. přenesená",J733,0)</f>
        <v>0</v>
      </c>
      <c r="BI733" s="223">
        <f>IF(N733="nulová",J733,0)</f>
        <v>0</v>
      </c>
      <c r="BJ733" s="16" t="s">
        <v>84</v>
      </c>
      <c r="BK733" s="223">
        <f>ROUND(I733*H733,2)</f>
        <v>0</v>
      </c>
      <c r="BL733" s="16" t="s">
        <v>191</v>
      </c>
      <c r="BM733" s="222" t="s">
        <v>1078</v>
      </c>
    </row>
    <row r="734" s="12" customFormat="1">
      <c r="A734" s="12"/>
      <c r="B734" s="224"/>
      <c r="C734" s="225"/>
      <c r="D734" s="226" t="s">
        <v>162</v>
      </c>
      <c r="E734" s="227" t="s">
        <v>1</v>
      </c>
      <c r="F734" s="228" t="s">
        <v>1079</v>
      </c>
      <c r="G734" s="225"/>
      <c r="H734" s="229">
        <v>193.26499999999999</v>
      </c>
      <c r="I734" s="230"/>
      <c r="J734" s="225"/>
      <c r="K734" s="225"/>
      <c r="L734" s="231"/>
      <c r="M734" s="232"/>
      <c r="N734" s="233"/>
      <c r="O734" s="233"/>
      <c r="P734" s="233"/>
      <c r="Q734" s="233"/>
      <c r="R734" s="233"/>
      <c r="S734" s="233"/>
      <c r="T734" s="234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T734" s="235" t="s">
        <v>162</v>
      </c>
      <c r="AU734" s="235" t="s">
        <v>84</v>
      </c>
      <c r="AV734" s="12" t="s">
        <v>86</v>
      </c>
      <c r="AW734" s="12" t="s">
        <v>32</v>
      </c>
      <c r="AX734" s="12" t="s">
        <v>76</v>
      </c>
      <c r="AY734" s="235" t="s">
        <v>155</v>
      </c>
    </row>
    <row r="735" s="13" customFormat="1">
      <c r="A735" s="13"/>
      <c r="B735" s="236"/>
      <c r="C735" s="237"/>
      <c r="D735" s="226" t="s">
        <v>162</v>
      </c>
      <c r="E735" s="238" t="s">
        <v>1</v>
      </c>
      <c r="F735" s="239" t="s">
        <v>164</v>
      </c>
      <c r="G735" s="237"/>
      <c r="H735" s="240">
        <v>193.26499999999999</v>
      </c>
      <c r="I735" s="241"/>
      <c r="J735" s="237"/>
      <c r="K735" s="237"/>
      <c r="L735" s="242"/>
      <c r="M735" s="243"/>
      <c r="N735" s="244"/>
      <c r="O735" s="244"/>
      <c r="P735" s="244"/>
      <c r="Q735" s="244"/>
      <c r="R735" s="244"/>
      <c r="S735" s="244"/>
      <c r="T735" s="245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6" t="s">
        <v>162</v>
      </c>
      <c r="AU735" s="246" t="s">
        <v>84</v>
      </c>
      <c r="AV735" s="13" t="s">
        <v>160</v>
      </c>
      <c r="AW735" s="13" t="s">
        <v>32</v>
      </c>
      <c r="AX735" s="13" t="s">
        <v>84</v>
      </c>
      <c r="AY735" s="246" t="s">
        <v>155</v>
      </c>
    </row>
    <row r="736" s="2" customFormat="1" ht="16.5" customHeight="1">
      <c r="A736" s="37"/>
      <c r="B736" s="38"/>
      <c r="C736" s="210" t="s">
        <v>1080</v>
      </c>
      <c r="D736" s="210" t="s">
        <v>156</v>
      </c>
      <c r="E736" s="211" t="s">
        <v>1081</v>
      </c>
      <c r="F736" s="212" t="s">
        <v>1082</v>
      </c>
      <c r="G736" s="213" t="s">
        <v>159</v>
      </c>
      <c r="H736" s="214">
        <v>6.5099999999999998</v>
      </c>
      <c r="I736" s="215"/>
      <c r="J736" s="216">
        <f>ROUND(I736*H736,2)</f>
        <v>0</v>
      </c>
      <c r="K736" s="217"/>
      <c r="L736" s="43"/>
      <c r="M736" s="218" t="s">
        <v>1</v>
      </c>
      <c r="N736" s="219" t="s">
        <v>41</v>
      </c>
      <c r="O736" s="90"/>
      <c r="P736" s="220">
        <f>O736*H736</f>
        <v>0</v>
      </c>
      <c r="Q736" s="220">
        <v>0</v>
      </c>
      <c r="R736" s="220">
        <f>Q736*H736</f>
        <v>0</v>
      </c>
      <c r="S736" s="220">
        <v>0</v>
      </c>
      <c r="T736" s="221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222" t="s">
        <v>191</v>
      </c>
      <c r="AT736" s="222" t="s">
        <v>156</v>
      </c>
      <c r="AU736" s="222" t="s">
        <v>84</v>
      </c>
      <c r="AY736" s="16" t="s">
        <v>155</v>
      </c>
      <c r="BE736" s="223">
        <f>IF(N736="základní",J736,0)</f>
        <v>0</v>
      </c>
      <c r="BF736" s="223">
        <f>IF(N736="snížená",J736,0)</f>
        <v>0</v>
      </c>
      <c r="BG736" s="223">
        <f>IF(N736="zákl. přenesená",J736,0)</f>
        <v>0</v>
      </c>
      <c r="BH736" s="223">
        <f>IF(N736="sníž. přenesená",J736,0)</f>
        <v>0</v>
      </c>
      <c r="BI736" s="223">
        <f>IF(N736="nulová",J736,0)</f>
        <v>0</v>
      </c>
      <c r="BJ736" s="16" t="s">
        <v>84</v>
      </c>
      <c r="BK736" s="223">
        <f>ROUND(I736*H736,2)</f>
        <v>0</v>
      </c>
      <c r="BL736" s="16" t="s">
        <v>191</v>
      </c>
      <c r="BM736" s="222" t="s">
        <v>1083</v>
      </c>
    </row>
    <row r="737" s="12" customFormat="1">
      <c r="A737" s="12"/>
      <c r="B737" s="224"/>
      <c r="C737" s="225"/>
      <c r="D737" s="226" t="s">
        <v>162</v>
      </c>
      <c r="E737" s="227" t="s">
        <v>1</v>
      </c>
      <c r="F737" s="228" t="s">
        <v>1084</v>
      </c>
      <c r="G737" s="225"/>
      <c r="H737" s="229">
        <v>3.7200000000000002</v>
      </c>
      <c r="I737" s="230"/>
      <c r="J737" s="225"/>
      <c r="K737" s="225"/>
      <c r="L737" s="231"/>
      <c r="M737" s="232"/>
      <c r="N737" s="233"/>
      <c r="O737" s="233"/>
      <c r="P737" s="233"/>
      <c r="Q737" s="233"/>
      <c r="R737" s="233"/>
      <c r="S737" s="233"/>
      <c r="T737" s="234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T737" s="235" t="s">
        <v>162</v>
      </c>
      <c r="AU737" s="235" t="s">
        <v>84</v>
      </c>
      <c r="AV737" s="12" t="s">
        <v>86</v>
      </c>
      <c r="AW737" s="12" t="s">
        <v>32</v>
      </c>
      <c r="AX737" s="12" t="s">
        <v>76</v>
      </c>
      <c r="AY737" s="235" t="s">
        <v>155</v>
      </c>
    </row>
    <row r="738" s="12" customFormat="1">
      <c r="A738" s="12"/>
      <c r="B738" s="224"/>
      <c r="C738" s="225"/>
      <c r="D738" s="226" t="s">
        <v>162</v>
      </c>
      <c r="E738" s="227" t="s">
        <v>1</v>
      </c>
      <c r="F738" s="228" t="s">
        <v>1085</v>
      </c>
      <c r="G738" s="225"/>
      <c r="H738" s="229">
        <v>2.79</v>
      </c>
      <c r="I738" s="230"/>
      <c r="J738" s="225"/>
      <c r="K738" s="225"/>
      <c r="L738" s="231"/>
      <c r="M738" s="232"/>
      <c r="N738" s="233"/>
      <c r="O738" s="233"/>
      <c r="P738" s="233"/>
      <c r="Q738" s="233"/>
      <c r="R738" s="233"/>
      <c r="S738" s="233"/>
      <c r="T738" s="234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T738" s="235" t="s">
        <v>162</v>
      </c>
      <c r="AU738" s="235" t="s">
        <v>84</v>
      </c>
      <c r="AV738" s="12" t="s">
        <v>86</v>
      </c>
      <c r="AW738" s="12" t="s">
        <v>32</v>
      </c>
      <c r="AX738" s="12" t="s">
        <v>76</v>
      </c>
      <c r="AY738" s="235" t="s">
        <v>155</v>
      </c>
    </row>
    <row r="739" s="13" customFormat="1">
      <c r="A739" s="13"/>
      <c r="B739" s="236"/>
      <c r="C739" s="237"/>
      <c r="D739" s="226" t="s">
        <v>162</v>
      </c>
      <c r="E739" s="238" t="s">
        <v>1</v>
      </c>
      <c r="F739" s="239" t="s">
        <v>164</v>
      </c>
      <c r="G739" s="237"/>
      <c r="H739" s="240">
        <v>6.5099999999999998</v>
      </c>
      <c r="I739" s="241"/>
      <c r="J739" s="237"/>
      <c r="K739" s="237"/>
      <c r="L739" s="242"/>
      <c r="M739" s="243"/>
      <c r="N739" s="244"/>
      <c r="O739" s="244"/>
      <c r="P739" s="244"/>
      <c r="Q739" s="244"/>
      <c r="R739" s="244"/>
      <c r="S739" s="244"/>
      <c r="T739" s="24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6" t="s">
        <v>162</v>
      </c>
      <c r="AU739" s="246" t="s">
        <v>84</v>
      </c>
      <c r="AV739" s="13" t="s">
        <v>160</v>
      </c>
      <c r="AW739" s="13" t="s">
        <v>32</v>
      </c>
      <c r="AX739" s="13" t="s">
        <v>84</v>
      </c>
      <c r="AY739" s="246" t="s">
        <v>155</v>
      </c>
    </row>
    <row r="740" s="2" customFormat="1" ht="21.75" customHeight="1">
      <c r="A740" s="37"/>
      <c r="B740" s="38"/>
      <c r="C740" s="210" t="s">
        <v>1086</v>
      </c>
      <c r="D740" s="210" t="s">
        <v>156</v>
      </c>
      <c r="E740" s="211" t="s">
        <v>1087</v>
      </c>
      <c r="F740" s="212" t="s">
        <v>1088</v>
      </c>
      <c r="G740" s="213" t="s">
        <v>159</v>
      </c>
      <c r="H740" s="214">
        <v>184.06200000000001</v>
      </c>
      <c r="I740" s="215"/>
      <c r="J740" s="216">
        <f>ROUND(I740*H740,2)</f>
        <v>0</v>
      </c>
      <c r="K740" s="217"/>
      <c r="L740" s="43"/>
      <c r="M740" s="218" t="s">
        <v>1</v>
      </c>
      <c r="N740" s="219" t="s">
        <v>41</v>
      </c>
      <c r="O740" s="90"/>
      <c r="P740" s="220">
        <f>O740*H740</f>
        <v>0</v>
      </c>
      <c r="Q740" s="220">
        <v>0</v>
      </c>
      <c r="R740" s="220">
        <f>Q740*H740</f>
        <v>0</v>
      </c>
      <c r="S740" s="220">
        <v>0</v>
      </c>
      <c r="T740" s="221">
        <f>S740*H740</f>
        <v>0</v>
      </c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R740" s="222" t="s">
        <v>191</v>
      </c>
      <c r="AT740" s="222" t="s">
        <v>156</v>
      </c>
      <c r="AU740" s="222" t="s">
        <v>84</v>
      </c>
      <c r="AY740" s="16" t="s">
        <v>155</v>
      </c>
      <c r="BE740" s="223">
        <f>IF(N740="základní",J740,0)</f>
        <v>0</v>
      </c>
      <c r="BF740" s="223">
        <f>IF(N740="snížená",J740,0)</f>
        <v>0</v>
      </c>
      <c r="BG740" s="223">
        <f>IF(N740="zákl. přenesená",J740,0)</f>
        <v>0</v>
      </c>
      <c r="BH740" s="223">
        <f>IF(N740="sníž. přenesená",J740,0)</f>
        <v>0</v>
      </c>
      <c r="BI740" s="223">
        <f>IF(N740="nulová",J740,0)</f>
        <v>0</v>
      </c>
      <c r="BJ740" s="16" t="s">
        <v>84</v>
      </c>
      <c r="BK740" s="223">
        <f>ROUND(I740*H740,2)</f>
        <v>0</v>
      </c>
      <c r="BL740" s="16" t="s">
        <v>191</v>
      </c>
      <c r="BM740" s="222" t="s">
        <v>1089</v>
      </c>
    </row>
    <row r="741" s="2" customFormat="1" ht="16.5" customHeight="1">
      <c r="A741" s="37"/>
      <c r="B741" s="38"/>
      <c r="C741" s="210" t="s">
        <v>1090</v>
      </c>
      <c r="D741" s="210" t="s">
        <v>156</v>
      </c>
      <c r="E741" s="211" t="s">
        <v>1091</v>
      </c>
      <c r="F741" s="212" t="s">
        <v>1092</v>
      </c>
      <c r="G741" s="213" t="s">
        <v>159</v>
      </c>
      <c r="H741" s="214">
        <v>59.375</v>
      </c>
      <c r="I741" s="215"/>
      <c r="J741" s="216">
        <f>ROUND(I741*H741,2)</f>
        <v>0</v>
      </c>
      <c r="K741" s="217"/>
      <c r="L741" s="43"/>
      <c r="M741" s="218" t="s">
        <v>1</v>
      </c>
      <c r="N741" s="219" t="s">
        <v>41</v>
      </c>
      <c r="O741" s="90"/>
      <c r="P741" s="220">
        <f>O741*H741</f>
        <v>0</v>
      </c>
      <c r="Q741" s="220">
        <v>0</v>
      </c>
      <c r="R741" s="220">
        <f>Q741*H741</f>
        <v>0</v>
      </c>
      <c r="S741" s="220">
        <v>0</v>
      </c>
      <c r="T741" s="221">
        <f>S741*H741</f>
        <v>0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222" t="s">
        <v>191</v>
      </c>
      <c r="AT741" s="222" t="s">
        <v>156</v>
      </c>
      <c r="AU741" s="222" t="s">
        <v>84</v>
      </c>
      <c r="AY741" s="16" t="s">
        <v>155</v>
      </c>
      <c r="BE741" s="223">
        <f>IF(N741="základní",J741,0)</f>
        <v>0</v>
      </c>
      <c r="BF741" s="223">
        <f>IF(N741="snížená",J741,0)</f>
        <v>0</v>
      </c>
      <c r="BG741" s="223">
        <f>IF(N741="zákl. přenesená",J741,0)</f>
        <v>0</v>
      </c>
      <c r="BH741" s="223">
        <f>IF(N741="sníž. přenesená",J741,0)</f>
        <v>0</v>
      </c>
      <c r="BI741" s="223">
        <f>IF(N741="nulová",J741,0)</f>
        <v>0</v>
      </c>
      <c r="BJ741" s="16" t="s">
        <v>84</v>
      </c>
      <c r="BK741" s="223">
        <f>ROUND(I741*H741,2)</f>
        <v>0</v>
      </c>
      <c r="BL741" s="16" t="s">
        <v>191</v>
      </c>
      <c r="BM741" s="222" t="s">
        <v>1093</v>
      </c>
    </row>
    <row r="742" s="12" customFormat="1">
      <c r="A742" s="12"/>
      <c r="B742" s="224"/>
      <c r="C742" s="225"/>
      <c r="D742" s="226" t="s">
        <v>162</v>
      </c>
      <c r="E742" s="227" t="s">
        <v>1</v>
      </c>
      <c r="F742" s="228" t="s">
        <v>743</v>
      </c>
      <c r="G742" s="225"/>
      <c r="H742" s="229">
        <v>12.800000000000001</v>
      </c>
      <c r="I742" s="230"/>
      <c r="J742" s="225"/>
      <c r="K742" s="225"/>
      <c r="L742" s="231"/>
      <c r="M742" s="232"/>
      <c r="N742" s="233"/>
      <c r="O742" s="233"/>
      <c r="P742" s="233"/>
      <c r="Q742" s="233"/>
      <c r="R742" s="233"/>
      <c r="S742" s="233"/>
      <c r="T742" s="234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T742" s="235" t="s">
        <v>162</v>
      </c>
      <c r="AU742" s="235" t="s">
        <v>84</v>
      </c>
      <c r="AV742" s="12" t="s">
        <v>86</v>
      </c>
      <c r="AW742" s="12" t="s">
        <v>32</v>
      </c>
      <c r="AX742" s="12" t="s">
        <v>76</v>
      </c>
      <c r="AY742" s="235" t="s">
        <v>155</v>
      </c>
    </row>
    <row r="743" s="12" customFormat="1">
      <c r="A743" s="12"/>
      <c r="B743" s="224"/>
      <c r="C743" s="225"/>
      <c r="D743" s="226" t="s">
        <v>162</v>
      </c>
      <c r="E743" s="227" t="s">
        <v>1</v>
      </c>
      <c r="F743" s="228" t="s">
        <v>1094</v>
      </c>
      <c r="G743" s="225"/>
      <c r="H743" s="229">
        <v>1.2749999999999999</v>
      </c>
      <c r="I743" s="230"/>
      <c r="J743" s="225"/>
      <c r="K743" s="225"/>
      <c r="L743" s="231"/>
      <c r="M743" s="232"/>
      <c r="N743" s="233"/>
      <c r="O743" s="233"/>
      <c r="P743" s="233"/>
      <c r="Q743" s="233"/>
      <c r="R743" s="233"/>
      <c r="S743" s="233"/>
      <c r="T743" s="234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T743" s="235" t="s">
        <v>162</v>
      </c>
      <c r="AU743" s="235" t="s">
        <v>84</v>
      </c>
      <c r="AV743" s="12" t="s">
        <v>86</v>
      </c>
      <c r="AW743" s="12" t="s">
        <v>32</v>
      </c>
      <c r="AX743" s="12" t="s">
        <v>76</v>
      </c>
      <c r="AY743" s="235" t="s">
        <v>155</v>
      </c>
    </row>
    <row r="744" s="12" customFormat="1">
      <c r="A744" s="12"/>
      <c r="B744" s="224"/>
      <c r="C744" s="225"/>
      <c r="D744" s="226" t="s">
        <v>162</v>
      </c>
      <c r="E744" s="227" t="s">
        <v>1</v>
      </c>
      <c r="F744" s="228" t="s">
        <v>197</v>
      </c>
      <c r="G744" s="225"/>
      <c r="H744" s="229">
        <v>8</v>
      </c>
      <c r="I744" s="230"/>
      <c r="J744" s="225"/>
      <c r="K744" s="225"/>
      <c r="L744" s="231"/>
      <c r="M744" s="232"/>
      <c r="N744" s="233"/>
      <c r="O744" s="233"/>
      <c r="P744" s="233"/>
      <c r="Q744" s="233"/>
      <c r="R744" s="233"/>
      <c r="S744" s="233"/>
      <c r="T744" s="234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T744" s="235" t="s">
        <v>162</v>
      </c>
      <c r="AU744" s="235" t="s">
        <v>84</v>
      </c>
      <c r="AV744" s="12" t="s">
        <v>86</v>
      </c>
      <c r="AW744" s="12" t="s">
        <v>32</v>
      </c>
      <c r="AX744" s="12" t="s">
        <v>76</v>
      </c>
      <c r="AY744" s="235" t="s">
        <v>155</v>
      </c>
    </row>
    <row r="745" s="12" customFormat="1">
      <c r="A745" s="12"/>
      <c r="B745" s="224"/>
      <c r="C745" s="225"/>
      <c r="D745" s="226" t="s">
        <v>162</v>
      </c>
      <c r="E745" s="227" t="s">
        <v>1</v>
      </c>
      <c r="F745" s="228" t="s">
        <v>1095</v>
      </c>
      <c r="G745" s="225"/>
      <c r="H745" s="229">
        <v>3.7999999999999998</v>
      </c>
      <c r="I745" s="230"/>
      <c r="J745" s="225"/>
      <c r="K745" s="225"/>
      <c r="L745" s="231"/>
      <c r="M745" s="232"/>
      <c r="N745" s="233"/>
      <c r="O745" s="233"/>
      <c r="P745" s="233"/>
      <c r="Q745" s="233"/>
      <c r="R745" s="233"/>
      <c r="S745" s="233"/>
      <c r="T745" s="234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T745" s="235" t="s">
        <v>162</v>
      </c>
      <c r="AU745" s="235" t="s">
        <v>84</v>
      </c>
      <c r="AV745" s="12" t="s">
        <v>86</v>
      </c>
      <c r="AW745" s="12" t="s">
        <v>32</v>
      </c>
      <c r="AX745" s="12" t="s">
        <v>76</v>
      </c>
      <c r="AY745" s="235" t="s">
        <v>155</v>
      </c>
    </row>
    <row r="746" s="12" customFormat="1">
      <c r="A746" s="12"/>
      <c r="B746" s="224"/>
      <c r="C746" s="225"/>
      <c r="D746" s="226" t="s">
        <v>162</v>
      </c>
      <c r="E746" s="227" t="s">
        <v>1</v>
      </c>
      <c r="F746" s="228" t="s">
        <v>1096</v>
      </c>
      <c r="G746" s="225"/>
      <c r="H746" s="229">
        <v>33.5</v>
      </c>
      <c r="I746" s="230"/>
      <c r="J746" s="225"/>
      <c r="K746" s="225"/>
      <c r="L746" s="231"/>
      <c r="M746" s="232"/>
      <c r="N746" s="233"/>
      <c r="O746" s="233"/>
      <c r="P746" s="233"/>
      <c r="Q746" s="233"/>
      <c r="R746" s="233"/>
      <c r="S746" s="233"/>
      <c r="T746" s="234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T746" s="235" t="s">
        <v>162</v>
      </c>
      <c r="AU746" s="235" t="s">
        <v>84</v>
      </c>
      <c r="AV746" s="12" t="s">
        <v>86</v>
      </c>
      <c r="AW746" s="12" t="s">
        <v>32</v>
      </c>
      <c r="AX746" s="12" t="s">
        <v>76</v>
      </c>
      <c r="AY746" s="235" t="s">
        <v>155</v>
      </c>
    </row>
    <row r="747" s="13" customFormat="1">
      <c r="A747" s="13"/>
      <c r="B747" s="236"/>
      <c r="C747" s="237"/>
      <c r="D747" s="226" t="s">
        <v>162</v>
      </c>
      <c r="E747" s="238" t="s">
        <v>1</v>
      </c>
      <c r="F747" s="239" t="s">
        <v>164</v>
      </c>
      <c r="G747" s="237"/>
      <c r="H747" s="240">
        <v>59.375</v>
      </c>
      <c r="I747" s="241"/>
      <c r="J747" s="237"/>
      <c r="K747" s="237"/>
      <c r="L747" s="242"/>
      <c r="M747" s="243"/>
      <c r="N747" s="244"/>
      <c r="O747" s="244"/>
      <c r="P747" s="244"/>
      <c r="Q747" s="244"/>
      <c r="R747" s="244"/>
      <c r="S747" s="244"/>
      <c r="T747" s="245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6" t="s">
        <v>162</v>
      </c>
      <c r="AU747" s="246" t="s">
        <v>84</v>
      </c>
      <c r="AV747" s="13" t="s">
        <v>160</v>
      </c>
      <c r="AW747" s="13" t="s">
        <v>32</v>
      </c>
      <c r="AX747" s="13" t="s">
        <v>84</v>
      </c>
      <c r="AY747" s="246" t="s">
        <v>155</v>
      </c>
    </row>
    <row r="748" s="2" customFormat="1" ht="16.5" customHeight="1">
      <c r="A748" s="37"/>
      <c r="B748" s="38"/>
      <c r="C748" s="210" t="s">
        <v>1097</v>
      </c>
      <c r="D748" s="210" t="s">
        <v>156</v>
      </c>
      <c r="E748" s="211" t="s">
        <v>1098</v>
      </c>
      <c r="F748" s="212" t="s">
        <v>1099</v>
      </c>
      <c r="G748" s="213" t="s">
        <v>159</v>
      </c>
      <c r="H748" s="214">
        <v>154.69999999999999</v>
      </c>
      <c r="I748" s="215"/>
      <c r="J748" s="216">
        <f>ROUND(I748*H748,2)</f>
        <v>0</v>
      </c>
      <c r="K748" s="217"/>
      <c r="L748" s="43"/>
      <c r="M748" s="218" t="s">
        <v>1</v>
      </c>
      <c r="N748" s="219" t="s">
        <v>41</v>
      </c>
      <c r="O748" s="90"/>
      <c r="P748" s="220">
        <f>O748*H748</f>
        <v>0</v>
      </c>
      <c r="Q748" s="220">
        <v>0</v>
      </c>
      <c r="R748" s="220">
        <f>Q748*H748</f>
        <v>0</v>
      </c>
      <c r="S748" s="220">
        <v>0</v>
      </c>
      <c r="T748" s="221">
        <f>S748*H748</f>
        <v>0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222" t="s">
        <v>191</v>
      </c>
      <c r="AT748" s="222" t="s">
        <v>156</v>
      </c>
      <c r="AU748" s="222" t="s">
        <v>84</v>
      </c>
      <c r="AY748" s="16" t="s">
        <v>155</v>
      </c>
      <c r="BE748" s="223">
        <f>IF(N748="základní",J748,0)</f>
        <v>0</v>
      </c>
      <c r="BF748" s="223">
        <f>IF(N748="snížená",J748,0)</f>
        <v>0</v>
      </c>
      <c r="BG748" s="223">
        <f>IF(N748="zákl. přenesená",J748,0)</f>
        <v>0</v>
      </c>
      <c r="BH748" s="223">
        <f>IF(N748="sníž. přenesená",J748,0)</f>
        <v>0</v>
      </c>
      <c r="BI748" s="223">
        <f>IF(N748="nulová",J748,0)</f>
        <v>0</v>
      </c>
      <c r="BJ748" s="16" t="s">
        <v>84</v>
      </c>
      <c r="BK748" s="223">
        <f>ROUND(I748*H748,2)</f>
        <v>0</v>
      </c>
      <c r="BL748" s="16" t="s">
        <v>191</v>
      </c>
      <c r="BM748" s="222" t="s">
        <v>1100</v>
      </c>
    </row>
    <row r="749" s="2" customFormat="1" ht="16.5" customHeight="1">
      <c r="A749" s="37"/>
      <c r="B749" s="38"/>
      <c r="C749" s="247" t="s">
        <v>1101</v>
      </c>
      <c r="D749" s="247" t="s">
        <v>220</v>
      </c>
      <c r="E749" s="248" t="s">
        <v>1102</v>
      </c>
      <c r="F749" s="249" t="s">
        <v>1103</v>
      </c>
      <c r="G749" s="250" t="s">
        <v>159</v>
      </c>
      <c r="H749" s="251">
        <v>59.375</v>
      </c>
      <c r="I749" s="252"/>
      <c r="J749" s="253">
        <f>ROUND(I749*H749,2)</f>
        <v>0</v>
      </c>
      <c r="K749" s="254"/>
      <c r="L749" s="255"/>
      <c r="M749" s="256" t="s">
        <v>1</v>
      </c>
      <c r="N749" s="257" t="s">
        <v>41</v>
      </c>
      <c r="O749" s="90"/>
      <c r="P749" s="220">
        <f>O749*H749</f>
        <v>0</v>
      </c>
      <c r="Q749" s="220">
        <v>0</v>
      </c>
      <c r="R749" s="220">
        <f>Q749*H749</f>
        <v>0</v>
      </c>
      <c r="S749" s="220">
        <v>0</v>
      </c>
      <c r="T749" s="221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222" t="s">
        <v>343</v>
      </c>
      <c r="AT749" s="222" t="s">
        <v>220</v>
      </c>
      <c r="AU749" s="222" t="s">
        <v>84</v>
      </c>
      <c r="AY749" s="16" t="s">
        <v>155</v>
      </c>
      <c r="BE749" s="223">
        <f>IF(N749="základní",J749,0)</f>
        <v>0</v>
      </c>
      <c r="BF749" s="223">
        <f>IF(N749="snížená",J749,0)</f>
        <v>0</v>
      </c>
      <c r="BG749" s="223">
        <f>IF(N749="zákl. přenesená",J749,0)</f>
        <v>0</v>
      </c>
      <c r="BH749" s="223">
        <f>IF(N749="sníž. přenesená",J749,0)</f>
        <v>0</v>
      </c>
      <c r="BI749" s="223">
        <f>IF(N749="nulová",J749,0)</f>
        <v>0</v>
      </c>
      <c r="BJ749" s="16" t="s">
        <v>84</v>
      </c>
      <c r="BK749" s="223">
        <f>ROUND(I749*H749,2)</f>
        <v>0</v>
      </c>
      <c r="BL749" s="16" t="s">
        <v>191</v>
      </c>
      <c r="BM749" s="222" t="s">
        <v>1104</v>
      </c>
    </row>
    <row r="750" s="2" customFormat="1" ht="16.5" customHeight="1">
      <c r="A750" s="37"/>
      <c r="B750" s="38"/>
      <c r="C750" s="210" t="s">
        <v>1105</v>
      </c>
      <c r="D750" s="210" t="s">
        <v>156</v>
      </c>
      <c r="E750" s="211" t="s">
        <v>1106</v>
      </c>
      <c r="F750" s="212" t="s">
        <v>1107</v>
      </c>
      <c r="G750" s="213" t="s">
        <v>189</v>
      </c>
      <c r="H750" s="214">
        <v>6</v>
      </c>
      <c r="I750" s="215"/>
      <c r="J750" s="216">
        <f>ROUND(I750*H750,2)</f>
        <v>0</v>
      </c>
      <c r="K750" s="217"/>
      <c r="L750" s="43"/>
      <c r="M750" s="218" t="s">
        <v>1</v>
      </c>
      <c r="N750" s="219" t="s">
        <v>41</v>
      </c>
      <c r="O750" s="90"/>
      <c r="P750" s="220">
        <f>O750*H750</f>
        <v>0</v>
      </c>
      <c r="Q750" s="220">
        <v>0</v>
      </c>
      <c r="R750" s="220">
        <f>Q750*H750</f>
        <v>0</v>
      </c>
      <c r="S750" s="220">
        <v>0</v>
      </c>
      <c r="T750" s="221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222" t="s">
        <v>191</v>
      </c>
      <c r="AT750" s="222" t="s">
        <v>156</v>
      </c>
      <c r="AU750" s="222" t="s">
        <v>84</v>
      </c>
      <c r="AY750" s="16" t="s">
        <v>155</v>
      </c>
      <c r="BE750" s="223">
        <f>IF(N750="základní",J750,0)</f>
        <v>0</v>
      </c>
      <c r="BF750" s="223">
        <f>IF(N750="snížená",J750,0)</f>
        <v>0</v>
      </c>
      <c r="BG750" s="223">
        <f>IF(N750="zákl. přenesená",J750,0)</f>
        <v>0</v>
      </c>
      <c r="BH750" s="223">
        <f>IF(N750="sníž. přenesená",J750,0)</f>
        <v>0</v>
      </c>
      <c r="BI750" s="223">
        <f>IF(N750="nulová",J750,0)</f>
        <v>0</v>
      </c>
      <c r="BJ750" s="16" t="s">
        <v>84</v>
      </c>
      <c r="BK750" s="223">
        <f>ROUND(I750*H750,2)</f>
        <v>0</v>
      </c>
      <c r="BL750" s="16" t="s">
        <v>191</v>
      </c>
      <c r="BM750" s="222" t="s">
        <v>1108</v>
      </c>
    </row>
    <row r="751" s="12" customFormat="1">
      <c r="A751" s="12"/>
      <c r="B751" s="224"/>
      <c r="C751" s="225"/>
      <c r="D751" s="226" t="s">
        <v>162</v>
      </c>
      <c r="E751" s="227" t="s">
        <v>1</v>
      </c>
      <c r="F751" s="228" t="s">
        <v>84</v>
      </c>
      <c r="G751" s="225"/>
      <c r="H751" s="229">
        <v>1</v>
      </c>
      <c r="I751" s="230"/>
      <c r="J751" s="225"/>
      <c r="K751" s="225"/>
      <c r="L751" s="231"/>
      <c r="M751" s="232"/>
      <c r="N751" s="233"/>
      <c r="O751" s="233"/>
      <c r="P751" s="233"/>
      <c r="Q751" s="233"/>
      <c r="R751" s="233"/>
      <c r="S751" s="233"/>
      <c r="T751" s="234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T751" s="235" t="s">
        <v>162</v>
      </c>
      <c r="AU751" s="235" t="s">
        <v>84</v>
      </c>
      <c r="AV751" s="12" t="s">
        <v>86</v>
      </c>
      <c r="AW751" s="12" t="s">
        <v>32</v>
      </c>
      <c r="AX751" s="12" t="s">
        <v>76</v>
      </c>
      <c r="AY751" s="235" t="s">
        <v>155</v>
      </c>
    </row>
    <row r="752" s="12" customFormat="1">
      <c r="A752" s="12"/>
      <c r="B752" s="224"/>
      <c r="C752" s="225"/>
      <c r="D752" s="226" t="s">
        <v>162</v>
      </c>
      <c r="E752" s="227" t="s">
        <v>1</v>
      </c>
      <c r="F752" s="228" t="s">
        <v>178</v>
      </c>
      <c r="G752" s="225"/>
      <c r="H752" s="229">
        <v>5</v>
      </c>
      <c r="I752" s="230"/>
      <c r="J752" s="225"/>
      <c r="K752" s="225"/>
      <c r="L752" s="231"/>
      <c r="M752" s="232"/>
      <c r="N752" s="233"/>
      <c r="O752" s="233"/>
      <c r="P752" s="233"/>
      <c r="Q752" s="233"/>
      <c r="R752" s="233"/>
      <c r="S752" s="233"/>
      <c r="T752" s="234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T752" s="235" t="s">
        <v>162</v>
      </c>
      <c r="AU752" s="235" t="s">
        <v>84</v>
      </c>
      <c r="AV752" s="12" t="s">
        <v>86</v>
      </c>
      <c r="AW752" s="12" t="s">
        <v>32</v>
      </c>
      <c r="AX752" s="12" t="s">
        <v>76</v>
      </c>
      <c r="AY752" s="235" t="s">
        <v>155</v>
      </c>
    </row>
    <row r="753" s="13" customFormat="1">
      <c r="A753" s="13"/>
      <c r="B753" s="236"/>
      <c r="C753" s="237"/>
      <c r="D753" s="226" t="s">
        <v>162</v>
      </c>
      <c r="E753" s="238" t="s">
        <v>1</v>
      </c>
      <c r="F753" s="239" t="s">
        <v>164</v>
      </c>
      <c r="G753" s="237"/>
      <c r="H753" s="240">
        <v>6</v>
      </c>
      <c r="I753" s="241"/>
      <c r="J753" s="237"/>
      <c r="K753" s="237"/>
      <c r="L753" s="242"/>
      <c r="M753" s="243"/>
      <c r="N753" s="244"/>
      <c r="O753" s="244"/>
      <c r="P753" s="244"/>
      <c r="Q753" s="244"/>
      <c r="R753" s="244"/>
      <c r="S753" s="244"/>
      <c r="T753" s="245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6" t="s">
        <v>162</v>
      </c>
      <c r="AU753" s="246" t="s">
        <v>84</v>
      </c>
      <c r="AV753" s="13" t="s">
        <v>160</v>
      </c>
      <c r="AW753" s="13" t="s">
        <v>32</v>
      </c>
      <c r="AX753" s="13" t="s">
        <v>84</v>
      </c>
      <c r="AY753" s="246" t="s">
        <v>155</v>
      </c>
    </row>
    <row r="754" s="2" customFormat="1" ht="21.75" customHeight="1">
      <c r="A754" s="37"/>
      <c r="B754" s="38"/>
      <c r="C754" s="210" t="s">
        <v>1109</v>
      </c>
      <c r="D754" s="210" t="s">
        <v>156</v>
      </c>
      <c r="E754" s="211" t="s">
        <v>1110</v>
      </c>
      <c r="F754" s="212" t="s">
        <v>1111</v>
      </c>
      <c r="G754" s="213" t="s">
        <v>1112</v>
      </c>
      <c r="H754" s="214">
        <v>925</v>
      </c>
      <c r="I754" s="215"/>
      <c r="J754" s="216">
        <f>ROUND(I754*H754,2)</f>
        <v>0</v>
      </c>
      <c r="K754" s="217"/>
      <c r="L754" s="43"/>
      <c r="M754" s="218" t="s">
        <v>1</v>
      </c>
      <c r="N754" s="219" t="s">
        <v>41</v>
      </c>
      <c r="O754" s="90"/>
      <c r="P754" s="220">
        <f>O754*H754</f>
        <v>0</v>
      </c>
      <c r="Q754" s="220">
        <v>0</v>
      </c>
      <c r="R754" s="220">
        <f>Q754*H754</f>
        <v>0</v>
      </c>
      <c r="S754" s="220">
        <v>0</v>
      </c>
      <c r="T754" s="221">
        <f>S754*H754</f>
        <v>0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222" t="s">
        <v>191</v>
      </c>
      <c r="AT754" s="222" t="s">
        <v>156</v>
      </c>
      <c r="AU754" s="222" t="s">
        <v>84</v>
      </c>
      <c r="AY754" s="16" t="s">
        <v>155</v>
      </c>
      <c r="BE754" s="223">
        <f>IF(N754="základní",J754,0)</f>
        <v>0</v>
      </c>
      <c r="BF754" s="223">
        <f>IF(N754="snížená",J754,0)</f>
        <v>0</v>
      </c>
      <c r="BG754" s="223">
        <f>IF(N754="zákl. přenesená",J754,0)</f>
        <v>0</v>
      </c>
      <c r="BH754" s="223">
        <f>IF(N754="sníž. přenesená",J754,0)</f>
        <v>0</v>
      </c>
      <c r="BI754" s="223">
        <f>IF(N754="nulová",J754,0)</f>
        <v>0</v>
      </c>
      <c r="BJ754" s="16" t="s">
        <v>84</v>
      </c>
      <c r="BK754" s="223">
        <f>ROUND(I754*H754,2)</f>
        <v>0</v>
      </c>
      <c r="BL754" s="16" t="s">
        <v>191</v>
      </c>
      <c r="BM754" s="222" t="s">
        <v>1113</v>
      </c>
    </row>
    <row r="755" s="12" customFormat="1">
      <c r="A755" s="12"/>
      <c r="B755" s="224"/>
      <c r="C755" s="225"/>
      <c r="D755" s="226" t="s">
        <v>162</v>
      </c>
      <c r="E755" s="227" t="s">
        <v>1</v>
      </c>
      <c r="F755" s="228" t="s">
        <v>1114</v>
      </c>
      <c r="G755" s="225"/>
      <c r="H755" s="229">
        <v>925</v>
      </c>
      <c r="I755" s="230"/>
      <c r="J755" s="225"/>
      <c r="K755" s="225"/>
      <c r="L755" s="231"/>
      <c r="M755" s="232"/>
      <c r="N755" s="233"/>
      <c r="O755" s="233"/>
      <c r="P755" s="233"/>
      <c r="Q755" s="233"/>
      <c r="R755" s="233"/>
      <c r="S755" s="233"/>
      <c r="T755" s="234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T755" s="235" t="s">
        <v>162</v>
      </c>
      <c r="AU755" s="235" t="s">
        <v>84</v>
      </c>
      <c r="AV755" s="12" t="s">
        <v>86</v>
      </c>
      <c r="AW755" s="12" t="s">
        <v>32</v>
      </c>
      <c r="AX755" s="12" t="s">
        <v>76</v>
      </c>
      <c r="AY755" s="235" t="s">
        <v>155</v>
      </c>
    </row>
    <row r="756" s="13" customFormat="1">
      <c r="A756" s="13"/>
      <c r="B756" s="236"/>
      <c r="C756" s="237"/>
      <c r="D756" s="226" t="s">
        <v>162</v>
      </c>
      <c r="E756" s="238" t="s">
        <v>1</v>
      </c>
      <c r="F756" s="239" t="s">
        <v>164</v>
      </c>
      <c r="G756" s="237"/>
      <c r="H756" s="240">
        <v>925</v>
      </c>
      <c r="I756" s="241"/>
      <c r="J756" s="237"/>
      <c r="K756" s="237"/>
      <c r="L756" s="242"/>
      <c r="M756" s="243"/>
      <c r="N756" s="244"/>
      <c r="O756" s="244"/>
      <c r="P756" s="244"/>
      <c r="Q756" s="244"/>
      <c r="R756" s="244"/>
      <c r="S756" s="244"/>
      <c r="T756" s="24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6" t="s">
        <v>162</v>
      </c>
      <c r="AU756" s="246" t="s">
        <v>84</v>
      </c>
      <c r="AV756" s="13" t="s">
        <v>160</v>
      </c>
      <c r="AW756" s="13" t="s">
        <v>32</v>
      </c>
      <c r="AX756" s="13" t="s">
        <v>84</v>
      </c>
      <c r="AY756" s="246" t="s">
        <v>155</v>
      </c>
    </row>
    <row r="757" s="2" customFormat="1" ht="21.75" customHeight="1">
      <c r="A757" s="37"/>
      <c r="B757" s="38"/>
      <c r="C757" s="210" t="s">
        <v>1115</v>
      </c>
      <c r="D757" s="210" t="s">
        <v>156</v>
      </c>
      <c r="E757" s="211" t="s">
        <v>1116</v>
      </c>
      <c r="F757" s="212" t="s">
        <v>1117</v>
      </c>
      <c r="G757" s="213" t="s">
        <v>340</v>
      </c>
      <c r="H757" s="214">
        <v>5.5519999999999996</v>
      </c>
      <c r="I757" s="215"/>
      <c r="J757" s="216">
        <f>ROUND(I757*H757,2)</f>
        <v>0</v>
      </c>
      <c r="K757" s="217"/>
      <c r="L757" s="43"/>
      <c r="M757" s="218" t="s">
        <v>1</v>
      </c>
      <c r="N757" s="219" t="s">
        <v>41</v>
      </c>
      <c r="O757" s="90"/>
      <c r="P757" s="220">
        <f>O757*H757</f>
        <v>0</v>
      </c>
      <c r="Q757" s="220">
        <v>0</v>
      </c>
      <c r="R757" s="220">
        <f>Q757*H757</f>
        <v>0</v>
      </c>
      <c r="S757" s="220">
        <v>0</v>
      </c>
      <c r="T757" s="221">
        <f>S757*H757</f>
        <v>0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222" t="s">
        <v>191</v>
      </c>
      <c r="AT757" s="222" t="s">
        <v>156</v>
      </c>
      <c r="AU757" s="222" t="s">
        <v>84</v>
      </c>
      <c r="AY757" s="16" t="s">
        <v>155</v>
      </c>
      <c r="BE757" s="223">
        <f>IF(N757="základní",J757,0)</f>
        <v>0</v>
      </c>
      <c r="BF757" s="223">
        <f>IF(N757="snížená",J757,0)</f>
        <v>0</v>
      </c>
      <c r="BG757" s="223">
        <f>IF(N757="zákl. přenesená",J757,0)</f>
        <v>0</v>
      </c>
      <c r="BH757" s="223">
        <f>IF(N757="sníž. přenesená",J757,0)</f>
        <v>0</v>
      </c>
      <c r="BI757" s="223">
        <f>IF(N757="nulová",J757,0)</f>
        <v>0</v>
      </c>
      <c r="BJ757" s="16" t="s">
        <v>84</v>
      </c>
      <c r="BK757" s="223">
        <f>ROUND(I757*H757,2)</f>
        <v>0</v>
      </c>
      <c r="BL757" s="16" t="s">
        <v>191</v>
      </c>
      <c r="BM757" s="222" t="s">
        <v>1118</v>
      </c>
    </row>
    <row r="758" s="11" customFormat="1" ht="25.92" customHeight="1">
      <c r="A758" s="11"/>
      <c r="B758" s="196"/>
      <c r="C758" s="197"/>
      <c r="D758" s="198" t="s">
        <v>75</v>
      </c>
      <c r="E758" s="199" t="s">
        <v>1119</v>
      </c>
      <c r="F758" s="199" t="s">
        <v>1120</v>
      </c>
      <c r="G758" s="197"/>
      <c r="H758" s="197"/>
      <c r="I758" s="200"/>
      <c r="J758" s="201">
        <f>BK758</f>
        <v>0</v>
      </c>
      <c r="K758" s="197"/>
      <c r="L758" s="202"/>
      <c r="M758" s="203"/>
      <c r="N758" s="204"/>
      <c r="O758" s="204"/>
      <c r="P758" s="205">
        <f>SUM(P759:P825)</f>
        <v>0</v>
      </c>
      <c r="Q758" s="204"/>
      <c r="R758" s="205">
        <f>SUM(R759:R825)</f>
        <v>0</v>
      </c>
      <c r="S758" s="204"/>
      <c r="T758" s="206">
        <f>SUM(T759:T825)</f>
        <v>0</v>
      </c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  <c r="AE758" s="11"/>
      <c r="AR758" s="207" t="s">
        <v>86</v>
      </c>
      <c r="AT758" s="208" t="s">
        <v>75</v>
      </c>
      <c r="AU758" s="208" t="s">
        <v>76</v>
      </c>
      <c r="AY758" s="207" t="s">
        <v>155</v>
      </c>
      <c r="BK758" s="209">
        <f>SUM(BK759:BK825)</f>
        <v>0</v>
      </c>
    </row>
    <row r="759" s="2" customFormat="1" ht="21.75" customHeight="1">
      <c r="A759" s="37"/>
      <c r="B759" s="38"/>
      <c r="C759" s="210" t="s">
        <v>1121</v>
      </c>
      <c r="D759" s="210" t="s">
        <v>156</v>
      </c>
      <c r="E759" s="211" t="s">
        <v>1122</v>
      </c>
      <c r="F759" s="212" t="s">
        <v>1123</v>
      </c>
      <c r="G759" s="213" t="s">
        <v>159</v>
      </c>
      <c r="H759" s="214">
        <v>294.41000000000003</v>
      </c>
      <c r="I759" s="215"/>
      <c r="J759" s="216">
        <f>ROUND(I759*H759,2)</f>
        <v>0</v>
      </c>
      <c r="K759" s="217"/>
      <c r="L759" s="43"/>
      <c r="M759" s="218" t="s">
        <v>1</v>
      </c>
      <c r="N759" s="219" t="s">
        <v>41</v>
      </c>
      <c r="O759" s="90"/>
      <c r="P759" s="220">
        <f>O759*H759</f>
        <v>0</v>
      </c>
      <c r="Q759" s="220">
        <v>0</v>
      </c>
      <c r="R759" s="220">
        <f>Q759*H759</f>
        <v>0</v>
      </c>
      <c r="S759" s="220">
        <v>0</v>
      </c>
      <c r="T759" s="221">
        <f>S759*H759</f>
        <v>0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222" t="s">
        <v>191</v>
      </c>
      <c r="AT759" s="222" t="s">
        <v>156</v>
      </c>
      <c r="AU759" s="222" t="s">
        <v>84</v>
      </c>
      <c r="AY759" s="16" t="s">
        <v>155</v>
      </c>
      <c r="BE759" s="223">
        <f>IF(N759="základní",J759,0)</f>
        <v>0</v>
      </c>
      <c r="BF759" s="223">
        <f>IF(N759="snížená",J759,0)</f>
        <v>0</v>
      </c>
      <c r="BG759" s="223">
        <f>IF(N759="zákl. přenesená",J759,0)</f>
        <v>0</v>
      </c>
      <c r="BH759" s="223">
        <f>IF(N759="sníž. přenesená",J759,0)</f>
        <v>0</v>
      </c>
      <c r="BI759" s="223">
        <f>IF(N759="nulová",J759,0)</f>
        <v>0</v>
      </c>
      <c r="BJ759" s="16" t="s">
        <v>84</v>
      </c>
      <c r="BK759" s="223">
        <f>ROUND(I759*H759,2)</f>
        <v>0</v>
      </c>
      <c r="BL759" s="16" t="s">
        <v>191</v>
      </c>
      <c r="BM759" s="222" t="s">
        <v>1124</v>
      </c>
    </row>
    <row r="760" s="12" customFormat="1">
      <c r="A760" s="12"/>
      <c r="B760" s="224"/>
      <c r="C760" s="225"/>
      <c r="D760" s="226" t="s">
        <v>162</v>
      </c>
      <c r="E760" s="227" t="s">
        <v>1</v>
      </c>
      <c r="F760" s="228" t="s">
        <v>1125</v>
      </c>
      <c r="G760" s="225"/>
      <c r="H760" s="229">
        <v>193.91999999999999</v>
      </c>
      <c r="I760" s="230"/>
      <c r="J760" s="225"/>
      <c r="K760" s="225"/>
      <c r="L760" s="231"/>
      <c r="M760" s="232"/>
      <c r="N760" s="233"/>
      <c r="O760" s="233"/>
      <c r="P760" s="233"/>
      <c r="Q760" s="233"/>
      <c r="R760" s="233"/>
      <c r="S760" s="233"/>
      <c r="T760" s="234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T760" s="235" t="s">
        <v>162</v>
      </c>
      <c r="AU760" s="235" t="s">
        <v>84</v>
      </c>
      <c r="AV760" s="12" t="s">
        <v>86</v>
      </c>
      <c r="AW760" s="12" t="s">
        <v>32</v>
      </c>
      <c r="AX760" s="12" t="s">
        <v>76</v>
      </c>
      <c r="AY760" s="235" t="s">
        <v>155</v>
      </c>
    </row>
    <row r="761" s="12" customFormat="1">
      <c r="A761" s="12"/>
      <c r="B761" s="224"/>
      <c r="C761" s="225"/>
      <c r="D761" s="226" t="s">
        <v>162</v>
      </c>
      <c r="E761" s="227" t="s">
        <v>1</v>
      </c>
      <c r="F761" s="228" t="s">
        <v>1126</v>
      </c>
      <c r="G761" s="225"/>
      <c r="H761" s="229">
        <v>100.49</v>
      </c>
      <c r="I761" s="230"/>
      <c r="J761" s="225"/>
      <c r="K761" s="225"/>
      <c r="L761" s="231"/>
      <c r="M761" s="232"/>
      <c r="N761" s="233"/>
      <c r="O761" s="233"/>
      <c r="P761" s="233"/>
      <c r="Q761" s="233"/>
      <c r="R761" s="233"/>
      <c r="S761" s="233"/>
      <c r="T761" s="234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T761" s="235" t="s">
        <v>162</v>
      </c>
      <c r="AU761" s="235" t="s">
        <v>84</v>
      </c>
      <c r="AV761" s="12" t="s">
        <v>86</v>
      </c>
      <c r="AW761" s="12" t="s">
        <v>32</v>
      </c>
      <c r="AX761" s="12" t="s">
        <v>76</v>
      </c>
      <c r="AY761" s="235" t="s">
        <v>155</v>
      </c>
    </row>
    <row r="762" s="13" customFormat="1">
      <c r="A762" s="13"/>
      <c r="B762" s="236"/>
      <c r="C762" s="237"/>
      <c r="D762" s="226" t="s">
        <v>162</v>
      </c>
      <c r="E762" s="238" t="s">
        <v>1</v>
      </c>
      <c r="F762" s="239" t="s">
        <v>164</v>
      </c>
      <c r="G762" s="237"/>
      <c r="H762" s="240">
        <v>294.41000000000003</v>
      </c>
      <c r="I762" s="241"/>
      <c r="J762" s="237"/>
      <c r="K762" s="237"/>
      <c r="L762" s="242"/>
      <c r="M762" s="243"/>
      <c r="N762" s="244"/>
      <c r="O762" s="244"/>
      <c r="P762" s="244"/>
      <c r="Q762" s="244"/>
      <c r="R762" s="244"/>
      <c r="S762" s="244"/>
      <c r="T762" s="245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6" t="s">
        <v>162</v>
      </c>
      <c r="AU762" s="246" t="s">
        <v>84</v>
      </c>
      <c r="AV762" s="13" t="s">
        <v>160</v>
      </c>
      <c r="AW762" s="13" t="s">
        <v>32</v>
      </c>
      <c r="AX762" s="13" t="s">
        <v>84</v>
      </c>
      <c r="AY762" s="246" t="s">
        <v>155</v>
      </c>
    </row>
    <row r="763" s="2" customFormat="1" ht="16.5" customHeight="1">
      <c r="A763" s="37"/>
      <c r="B763" s="38"/>
      <c r="C763" s="210" t="s">
        <v>1127</v>
      </c>
      <c r="D763" s="210" t="s">
        <v>156</v>
      </c>
      <c r="E763" s="211" t="s">
        <v>1128</v>
      </c>
      <c r="F763" s="212" t="s">
        <v>1129</v>
      </c>
      <c r="G763" s="213" t="s">
        <v>159</v>
      </c>
      <c r="H763" s="214">
        <v>294.41000000000003</v>
      </c>
      <c r="I763" s="215"/>
      <c r="J763" s="216">
        <f>ROUND(I763*H763,2)</f>
        <v>0</v>
      </c>
      <c r="K763" s="217"/>
      <c r="L763" s="43"/>
      <c r="M763" s="218" t="s">
        <v>1</v>
      </c>
      <c r="N763" s="219" t="s">
        <v>41</v>
      </c>
      <c r="O763" s="90"/>
      <c r="P763" s="220">
        <f>O763*H763</f>
        <v>0</v>
      </c>
      <c r="Q763" s="220">
        <v>0</v>
      </c>
      <c r="R763" s="220">
        <f>Q763*H763</f>
        <v>0</v>
      </c>
      <c r="S763" s="220">
        <v>0</v>
      </c>
      <c r="T763" s="221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222" t="s">
        <v>191</v>
      </c>
      <c r="AT763" s="222" t="s">
        <v>156</v>
      </c>
      <c r="AU763" s="222" t="s">
        <v>84</v>
      </c>
      <c r="AY763" s="16" t="s">
        <v>155</v>
      </c>
      <c r="BE763" s="223">
        <f>IF(N763="základní",J763,0)</f>
        <v>0</v>
      </c>
      <c r="BF763" s="223">
        <f>IF(N763="snížená",J763,0)</f>
        <v>0</v>
      </c>
      <c r="BG763" s="223">
        <f>IF(N763="zákl. přenesená",J763,0)</f>
        <v>0</v>
      </c>
      <c r="BH763" s="223">
        <f>IF(N763="sníž. přenesená",J763,0)</f>
        <v>0</v>
      </c>
      <c r="BI763" s="223">
        <f>IF(N763="nulová",J763,0)</f>
        <v>0</v>
      </c>
      <c r="BJ763" s="16" t="s">
        <v>84</v>
      </c>
      <c r="BK763" s="223">
        <f>ROUND(I763*H763,2)</f>
        <v>0</v>
      </c>
      <c r="BL763" s="16" t="s">
        <v>191</v>
      </c>
      <c r="BM763" s="222" t="s">
        <v>1130</v>
      </c>
    </row>
    <row r="764" s="2" customFormat="1" ht="16.5" customHeight="1">
      <c r="A764" s="37"/>
      <c r="B764" s="38"/>
      <c r="C764" s="210" t="s">
        <v>1131</v>
      </c>
      <c r="D764" s="210" t="s">
        <v>156</v>
      </c>
      <c r="E764" s="211" t="s">
        <v>1132</v>
      </c>
      <c r="F764" s="212" t="s">
        <v>1133</v>
      </c>
      <c r="G764" s="213" t="s">
        <v>175</v>
      </c>
      <c r="H764" s="214">
        <v>111.23</v>
      </c>
      <c r="I764" s="215"/>
      <c r="J764" s="216">
        <f>ROUND(I764*H764,2)</f>
        <v>0</v>
      </c>
      <c r="K764" s="217"/>
      <c r="L764" s="43"/>
      <c r="M764" s="218" t="s">
        <v>1</v>
      </c>
      <c r="N764" s="219" t="s">
        <v>41</v>
      </c>
      <c r="O764" s="90"/>
      <c r="P764" s="220">
        <f>O764*H764</f>
        <v>0</v>
      </c>
      <c r="Q764" s="220">
        <v>0</v>
      </c>
      <c r="R764" s="220">
        <f>Q764*H764</f>
        <v>0</v>
      </c>
      <c r="S764" s="220">
        <v>0</v>
      </c>
      <c r="T764" s="221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222" t="s">
        <v>191</v>
      </c>
      <c r="AT764" s="222" t="s">
        <v>156</v>
      </c>
      <c r="AU764" s="222" t="s">
        <v>84</v>
      </c>
      <c r="AY764" s="16" t="s">
        <v>155</v>
      </c>
      <c r="BE764" s="223">
        <f>IF(N764="základní",J764,0)</f>
        <v>0</v>
      </c>
      <c r="BF764" s="223">
        <f>IF(N764="snížená",J764,0)</f>
        <v>0</v>
      </c>
      <c r="BG764" s="223">
        <f>IF(N764="zákl. přenesená",J764,0)</f>
        <v>0</v>
      </c>
      <c r="BH764" s="223">
        <f>IF(N764="sníž. přenesená",J764,0)</f>
        <v>0</v>
      </c>
      <c r="BI764" s="223">
        <f>IF(N764="nulová",J764,0)</f>
        <v>0</v>
      </c>
      <c r="BJ764" s="16" t="s">
        <v>84</v>
      </c>
      <c r="BK764" s="223">
        <f>ROUND(I764*H764,2)</f>
        <v>0</v>
      </c>
      <c r="BL764" s="16" t="s">
        <v>191</v>
      </c>
      <c r="BM764" s="222" t="s">
        <v>1134</v>
      </c>
    </row>
    <row r="765" s="12" customFormat="1">
      <c r="A765" s="12"/>
      <c r="B765" s="224"/>
      <c r="C765" s="225"/>
      <c r="D765" s="226" t="s">
        <v>162</v>
      </c>
      <c r="E765" s="227" t="s">
        <v>1</v>
      </c>
      <c r="F765" s="228" t="s">
        <v>1135</v>
      </c>
      <c r="G765" s="225"/>
      <c r="H765" s="229">
        <v>6.5999999999999996</v>
      </c>
      <c r="I765" s="230"/>
      <c r="J765" s="225"/>
      <c r="K765" s="225"/>
      <c r="L765" s="231"/>
      <c r="M765" s="232"/>
      <c r="N765" s="233"/>
      <c r="O765" s="233"/>
      <c r="P765" s="233"/>
      <c r="Q765" s="233"/>
      <c r="R765" s="233"/>
      <c r="S765" s="233"/>
      <c r="T765" s="234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T765" s="235" t="s">
        <v>162</v>
      </c>
      <c r="AU765" s="235" t="s">
        <v>84</v>
      </c>
      <c r="AV765" s="12" t="s">
        <v>86</v>
      </c>
      <c r="AW765" s="12" t="s">
        <v>32</v>
      </c>
      <c r="AX765" s="12" t="s">
        <v>76</v>
      </c>
      <c r="AY765" s="235" t="s">
        <v>155</v>
      </c>
    </row>
    <row r="766" s="12" customFormat="1">
      <c r="A766" s="12"/>
      <c r="B766" s="224"/>
      <c r="C766" s="225"/>
      <c r="D766" s="226" t="s">
        <v>162</v>
      </c>
      <c r="E766" s="227" t="s">
        <v>1</v>
      </c>
      <c r="F766" s="228" t="s">
        <v>1136</v>
      </c>
      <c r="G766" s="225"/>
      <c r="H766" s="229">
        <v>12.6</v>
      </c>
      <c r="I766" s="230"/>
      <c r="J766" s="225"/>
      <c r="K766" s="225"/>
      <c r="L766" s="231"/>
      <c r="M766" s="232"/>
      <c r="N766" s="233"/>
      <c r="O766" s="233"/>
      <c r="P766" s="233"/>
      <c r="Q766" s="233"/>
      <c r="R766" s="233"/>
      <c r="S766" s="233"/>
      <c r="T766" s="234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T766" s="235" t="s">
        <v>162</v>
      </c>
      <c r="AU766" s="235" t="s">
        <v>84</v>
      </c>
      <c r="AV766" s="12" t="s">
        <v>86</v>
      </c>
      <c r="AW766" s="12" t="s">
        <v>32</v>
      </c>
      <c r="AX766" s="12" t="s">
        <v>76</v>
      </c>
      <c r="AY766" s="235" t="s">
        <v>155</v>
      </c>
    </row>
    <row r="767" s="12" customFormat="1">
      <c r="A767" s="12"/>
      <c r="B767" s="224"/>
      <c r="C767" s="225"/>
      <c r="D767" s="226" t="s">
        <v>162</v>
      </c>
      <c r="E767" s="227" t="s">
        <v>1</v>
      </c>
      <c r="F767" s="228" t="s">
        <v>727</v>
      </c>
      <c r="G767" s="225"/>
      <c r="H767" s="229">
        <v>13.5</v>
      </c>
      <c r="I767" s="230"/>
      <c r="J767" s="225"/>
      <c r="K767" s="225"/>
      <c r="L767" s="231"/>
      <c r="M767" s="232"/>
      <c r="N767" s="233"/>
      <c r="O767" s="233"/>
      <c r="P767" s="233"/>
      <c r="Q767" s="233"/>
      <c r="R767" s="233"/>
      <c r="S767" s="233"/>
      <c r="T767" s="234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T767" s="235" t="s">
        <v>162</v>
      </c>
      <c r="AU767" s="235" t="s">
        <v>84</v>
      </c>
      <c r="AV767" s="12" t="s">
        <v>86</v>
      </c>
      <c r="AW767" s="12" t="s">
        <v>32</v>
      </c>
      <c r="AX767" s="12" t="s">
        <v>76</v>
      </c>
      <c r="AY767" s="235" t="s">
        <v>155</v>
      </c>
    </row>
    <row r="768" s="12" customFormat="1">
      <c r="A768" s="12"/>
      <c r="B768" s="224"/>
      <c r="C768" s="225"/>
      <c r="D768" s="226" t="s">
        <v>162</v>
      </c>
      <c r="E768" s="227" t="s">
        <v>1</v>
      </c>
      <c r="F768" s="228" t="s">
        <v>1137</v>
      </c>
      <c r="G768" s="225"/>
      <c r="H768" s="229">
        <v>30.25</v>
      </c>
      <c r="I768" s="230"/>
      <c r="J768" s="225"/>
      <c r="K768" s="225"/>
      <c r="L768" s="231"/>
      <c r="M768" s="232"/>
      <c r="N768" s="233"/>
      <c r="O768" s="233"/>
      <c r="P768" s="233"/>
      <c r="Q768" s="233"/>
      <c r="R768" s="233"/>
      <c r="S768" s="233"/>
      <c r="T768" s="234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T768" s="235" t="s">
        <v>162</v>
      </c>
      <c r="AU768" s="235" t="s">
        <v>84</v>
      </c>
      <c r="AV768" s="12" t="s">
        <v>86</v>
      </c>
      <c r="AW768" s="12" t="s">
        <v>32</v>
      </c>
      <c r="AX768" s="12" t="s">
        <v>76</v>
      </c>
      <c r="AY768" s="235" t="s">
        <v>155</v>
      </c>
    </row>
    <row r="769" s="12" customFormat="1">
      <c r="A769" s="12"/>
      <c r="B769" s="224"/>
      <c r="C769" s="225"/>
      <c r="D769" s="226" t="s">
        <v>162</v>
      </c>
      <c r="E769" s="227" t="s">
        <v>1</v>
      </c>
      <c r="F769" s="228" t="s">
        <v>731</v>
      </c>
      <c r="G769" s="225"/>
      <c r="H769" s="229">
        <v>8.8000000000000007</v>
      </c>
      <c r="I769" s="230"/>
      <c r="J769" s="225"/>
      <c r="K769" s="225"/>
      <c r="L769" s="231"/>
      <c r="M769" s="232"/>
      <c r="N769" s="233"/>
      <c r="O769" s="233"/>
      <c r="P769" s="233"/>
      <c r="Q769" s="233"/>
      <c r="R769" s="233"/>
      <c r="S769" s="233"/>
      <c r="T769" s="234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T769" s="235" t="s">
        <v>162</v>
      </c>
      <c r="AU769" s="235" t="s">
        <v>84</v>
      </c>
      <c r="AV769" s="12" t="s">
        <v>86</v>
      </c>
      <c r="AW769" s="12" t="s">
        <v>32</v>
      </c>
      <c r="AX769" s="12" t="s">
        <v>76</v>
      </c>
      <c r="AY769" s="235" t="s">
        <v>155</v>
      </c>
    </row>
    <row r="770" s="12" customFormat="1">
      <c r="A770" s="12"/>
      <c r="B770" s="224"/>
      <c r="C770" s="225"/>
      <c r="D770" s="226" t="s">
        <v>162</v>
      </c>
      <c r="E770" s="227" t="s">
        <v>1</v>
      </c>
      <c r="F770" s="228" t="s">
        <v>1138</v>
      </c>
      <c r="G770" s="225"/>
      <c r="H770" s="229">
        <v>2.2799999999999998</v>
      </c>
      <c r="I770" s="230"/>
      <c r="J770" s="225"/>
      <c r="K770" s="225"/>
      <c r="L770" s="231"/>
      <c r="M770" s="232"/>
      <c r="N770" s="233"/>
      <c r="O770" s="233"/>
      <c r="P770" s="233"/>
      <c r="Q770" s="233"/>
      <c r="R770" s="233"/>
      <c r="S770" s="233"/>
      <c r="T770" s="234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T770" s="235" t="s">
        <v>162</v>
      </c>
      <c r="AU770" s="235" t="s">
        <v>84</v>
      </c>
      <c r="AV770" s="12" t="s">
        <v>86</v>
      </c>
      <c r="AW770" s="12" t="s">
        <v>32</v>
      </c>
      <c r="AX770" s="12" t="s">
        <v>76</v>
      </c>
      <c r="AY770" s="235" t="s">
        <v>155</v>
      </c>
    </row>
    <row r="771" s="12" customFormat="1">
      <c r="A771" s="12"/>
      <c r="B771" s="224"/>
      <c r="C771" s="225"/>
      <c r="D771" s="226" t="s">
        <v>162</v>
      </c>
      <c r="E771" s="227" t="s">
        <v>1</v>
      </c>
      <c r="F771" s="228" t="s">
        <v>1139</v>
      </c>
      <c r="G771" s="225"/>
      <c r="H771" s="229">
        <v>4.6500000000000004</v>
      </c>
      <c r="I771" s="230"/>
      <c r="J771" s="225"/>
      <c r="K771" s="225"/>
      <c r="L771" s="231"/>
      <c r="M771" s="232"/>
      <c r="N771" s="233"/>
      <c r="O771" s="233"/>
      <c r="P771" s="233"/>
      <c r="Q771" s="233"/>
      <c r="R771" s="233"/>
      <c r="S771" s="233"/>
      <c r="T771" s="234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T771" s="235" t="s">
        <v>162</v>
      </c>
      <c r="AU771" s="235" t="s">
        <v>84</v>
      </c>
      <c r="AV771" s="12" t="s">
        <v>86</v>
      </c>
      <c r="AW771" s="12" t="s">
        <v>32</v>
      </c>
      <c r="AX771" s="12" t="s">
        <v>76</v>
      </c>
      <c r="AY771" s="235" t="s">
        <v>155</v>
      </c>
    </row>
    <row r="772" s="12" customFormat="1">
      <c r="A772" s="12"/>
      <c r="B772" s="224"/>
      <c r="C772" s="225"/>
      <c r="D772" s="226" t="s">
        <v>162</v>
      </c>
      <c r="E772" s="227" t="s">
        <v>1</v>
      </c>
      <c r="F772" s="228" t="s">
        <v>1140</v>
      </c>
      <c r="G772" s="225"/>
      <c r="H772" s="229">
        <v>10.949999999999999</v>
      </c>
      <c r="I772" s="230"/>
      <c r="J772" s="225"/>
      <c r="K772" s="225"/>
      <c r="L772" s="231"/>
      <c r="M772" s="232"/>
      <c r="N772" s="233"/>
      <c r="O772" s="233"/>
      <c r="P772" s="233"/>
      <c r="Q772" s="233"/>
      <c r="R772" s="233"/>
      <c r="S772" s="233"/>
      <c r="T772" s="234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T772" s="235" t="s">
        <v>162</v>
      </c>
      <c r="AU772" s="235" t="s">
        <v>84</v>
      </c>
      <c r="AV772" s="12" t="s">
        <v>86</v>
      </c>
      <c r="AW772" s="12" t="s">
        <v>32</v>
      </c>
      <c r="AX772" s="12" t="s">
        <v>76</v>
      </c>
      <c r="AY772" s="235" t="s">
        <v>155</v>
      </c>
    </row>
    <row r="773" s="12" customFormat="1">
      <c r="A773" s="12"/>
      <c r="B773" s="224"/>
      <c r="C773" s="225"/>
      <c r="D773" s="226" t="s">
        <v>162</v>
      </c>
      <c r="E773" s="227" t="s">
        <v>1</v>
      </c>
      <c r="F773" s="228" t="s">
        <v>1141</v>
      </c>
      <c r="G773" s="225"/>
      <c r="H773" s="229">
        <v>21.600000000000001</v>
      </c>
      <c r="I773" s="230"/>
      <c r="J773" s="225"/>
      <c r="K773" s="225"/>
      <c r="L773" s="231"/>
      <c r="M773" s="232"/>
      <c r="N773" s="233"/>
      <c r="O773" s="233"/>
      <c r="P773" s="233"/>
      <c r="Q773" s="233"/>
      <c r="R773" s="233"/>
      <c r="S773" s="233"/>
      <c r="T773" s="234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T773" s="235" t="s">
        <v>162</v>
      </c>
      <c r="AU773" s="235" t="s">
        <v>84</v>
      </c>
      <c r="AV773" s="12" t="s">
        <v>86</v>
      </c>
      <c r="AW773" s="12" t="s">
        <v>32</v>
      </c>
      <c r="AX773" s="12" t="s">
        <v>76</v>
      </c>
      <c r="AY773" s="235" t="s">
        <v>155</v>
      </c>
    </row>
    <row r="774" s="13" customFormat="1">
      <c r="A774" s="13"/>
      <c r="B774" s="236"/>
      <c r="C774" s="237"/>
      <c r="D774" s="226" t="s">
        <v>162</v>
      </c>
      <c r="E774" s="238" t="s">
        <v>1</v>
      </c>
      <c r="F774" s="239" t="s">
        <v>164</v>
      </c>
      <c r="G774" s="237"/>
      <c r="H774" s="240">
        <v>111.23</v>
      </c>
      <c r="I774" s="241"/>
      <c r="J774" s="237"/>
      <c r="K774" s="237"/>
      <c r="L774" s="242"/>
      <c r="M774" s="243"/>
      <c r="N774" s="244"/>
      <c r="O774" s="244"/>
      <c r="P774" s="244"/>
      <c r="Q774" s="244"/>
      <c r="R774" s="244"/>
      <c r="S774" s="244"/>
      <c r="T774" s="245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6" t="s">
        <v>162</v>
      </c>
      <c r="AU774" s="246" t="s">
        <v>84</v>
      </c>
      <c r="AV774" s="13" t="s">
        <v>160</v>
      </c>
      <c r="AW774" s="13" t="s">
        <v>32</v>
      </c>
      <c r="AX774" s="13" t="s">
        <v>84</v>
      </c>
      <c r="AY774" s="246" t="s">
        <v>155</v>
      </c>
    </row>
    <row r="775" s="2" customFormat="1" ht="16.5" customHeight="1">
      <c r="A775" s="37"/>
      <c r="B775" s="38"/>
      <c r="C775" s="210" t="s">
        <v>1142</v>
      </c>
      <c r="D775" s="210" t="s">
        <v>156</v>
      </c>
      <c r="E775" s="211" t="s">
        <v>1143</v>
      </c>
      <c r="F775" s="212" t="s">
        <v>1144</v>
      </c>
      <c r="G775" s="213" t="s">
        <v>175</v>
      </c>
      <c r="H775" s="214">
        <v>74.153000000000006</v>
      </c>
      <c r="I775" s="215"/>
      <c r="J775" s="216">
        <f>ROUND(I775*H775,2)</f>
        <v>0</v>
      </c>
      <c r="K775" s="217"/>
      <c r="L775" s="43"/>
      <c r="M775" s="218" t="s">
        <v>1</v>
      </c>
      <c r="N775" s="219" t="s">
        <v>41</v>
      </c>
      <c r="O775" s="90"/>
      <c r="P775" s="220">
        <f>O775*H775</f>
        <v>0</v>
      </c>
      <c r="Q775" s="220">
        <v>0</v>
      </c>
      <c r="R775" s="220">
        <f>Q775*H775</f>
        <v>0</v>
      </c>
      <c r="S775" s="220">
        <v>0</v>
      </c>
      <c r="T775" s="221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222" t="s">
        <v>191</v>
      </c>
      <c r="AT775" s="222" t="s">
        <v>156</v>
      </c>
      <c r="AU775" s="222" t="s">
        <v>84</v>
      </c>
      <c r="AY775" s="16" t="s">
        <v>155</v>
      </c>
      <c r="BE775" s="223">
        <f>IF(N775="základní",J775,0)</f>
        <v>0</v>
      </c>
      <c r="BF775" s="223">
        <f>IF(N775="snížená",J775,0)</f>
        <v>0</v>
      </c>
      <c r="BG775" s="223">
        <f>IF(N775="zákl. přenesená",J775,0)</f>
        <v>0</v>
      </c>
      <c r="BH775" s="223">
        <f>IF(N775="sníž. přenesená",J775,0)</f>
        <v>0</v>
      </c>
      <c r="BI775" s="223">
        <f>IF(N775="nulová",J775,0)</f>
        <v>0</v>
      </c>
      <c r="BJ775" s="16" t="s">
        <v>84</v>
      </c>
      <c r="BK775" s="223">
        <f>ROUND(I775*H775,2)</f>
        <v>0</v>
      </c>
      <c r="BL775" s="16" t="s">
        <v>191</v>
      </c>
      <c r="BM775" s="222" t="s">
        <v>1145</v>
      </c>
    </row>
    <row r="776" s="12" customFormat="1">
      <c r="A776" s="12"/>
      <c r="B776" s="224"/>
      <c r="C776" s="225"/>
      <c r="D776" s="226" t="s">
        <v>162</v>
      </c>
      <c r="E776" s="227" t="s">
        <v>1</v>
      </c>
      <c r="F776" s="228" t="s">
        <v>1146</v>
      </c>
      <c r="G776" s="225"/>
      <c r="H776" s="229">
        <v>74.153000000000006</v>
      </c>
      <c r="I776" s="230"/>
      <c r="J776" s="225"/>
      <c r="K776" s="225"/>
      <c r="L776" s="231"/>
      <c r="M776" s="232"/>
      <c r="N776" s="233"/>
      <c r="O776" s="233"/>
      <c r="P776" s="233"/>
      <c r="Q776" s="233"/>
      <c r="R776" s="233"/>
      <c r="S776" s="233"/>
      <c r="T776" s="234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T776" s="235" t="s">
        <v>162</v>
      </c>
      <c r="AU776" s="235" t="s">
        <v>84</v>
      </c>
      <c r="AV776" s="12" t="s">
        <v>86</v>
      </c>
      <c r="AW776" s="12" t="s">
        <v>32</v>
      </c>
      <c r="AX776" s="12" t="s">
        <v>76</v>
      </c>
      <c r="AY776" s="235" t="s">
        <v>155</v>
      </c>
    </row>
    <row r="777" s="13" customFormat="1">
      <c r="A777" s="13"/>
      <c r="B777" s="236"/>
      <c r="C777" s="237"/>
      <c r="D777" s="226" t="s">
        <v>162</v>
      </c>
      <c r="E777" s="238" t="s">
        <v>1</v>
      </c>
      <c r="F777" s="239" t="s">
        <v>164</v>
      </c>
      <c r="G777" s="237"/>
      <c r="H777" s="240">
        <v>74.153000000000006</v>
      </c>
      <c r="I777" s="241"/>
      <c r="J777" s="237"/>
      <c r="K777" s="237"/>
      <c r="L777" s="242"/>
      <c r="M777" s="243"/>
      <c r="N777" s="244"/>
      <c r="O777" s="244"/>
      <c r="P777" s="244"/>
      <c r="Q777" s="244"/>
      <c r="R777" s="244"/>
      <c r="S777" s="244"/>
      <c r="T777" s="245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6" t="s">
        <v>162</v>
      </c>
      <c r="AU777" s="246" t="s">
        <v>84</v>
      </c>
      <c r="AV777" s="13" t="s">
        <v>160</v>
      </c>
      <c r="AW777" s="13" t="s">
        <v>32</v>
      </c>
      <c r="AX777" s="13" t="s">
        <v>84</v>
      </c>
      <c r="AY777" s="246" t="s">
        <v>155</v>
      </c>
    </row>
    <row r="778" s="2" customFormat="1" ht="16.5" customHeight="1">
      <c r="A778" s="37"/>
      <c r="B778" s="38"/>
      <c r="C778" s="210" t="s">
        <v>1147</v>
      </c>
      <c r="D778" s="210" t="s">
        <v>156</v>
      </c>
      <c r="E778" s="211" t="s">
        <v>1148</v>
      </c>
      <c r="F778" s="212" t="s">
        <v>1149</v>
      </c>
      <c r="G778" s="213" t="s">
        <v>159</v>
      </c>
      <c r="H778" s="214">
        <v>285.48500000000001</v>
      </c>
      <c r="I778" s="215"/>
      <c r="J778" s="216">
        <f>ROUND(I778*H778,2)</f>
        <v>0</v>
      </c>
      <c r="K778" s="217"/>
      <c r="L778" s="43"/>
      <c r="M778" s="218" t="s">
        <v>1</v>
      </c>
      <c r="N778" s="219" t="s">
        <v>41</v>
      </c>
      <c r="O778" s="90"/>
      <c r="P778" s="220">
        <f>O778*H778</f>
        <v>0</v>
      </c>
      <c r="Q778" s="220">
        <v>0</v>
      </c>
      <c r="R778" s="220">
        <f>Q778*H778</f>
        <v>0</v>
      </c>
      <c r="S778" s="220">
        <v>0</v>
      </c>
      <c r="T778" s="221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222" t="s">
        <v>191</v>
      </c>
      <c r="AT778" s="222" t="s">
        <v>156</v>
      </c>
      <c r="AU778" s="222" t="s">
        <v>84</v>
      </c>
      <c r="AY778" s="16" t="s">
        <v>155</v>
      </c>
      <c r="BE778" s="223">
        <f>IF(N778="základní",J778,0)</f>
        <v>0</v>
      </c>
      <c r="BF778" s="223">
        <f>IF(N778="snížená",J778,0)</f>
        <v>0</v>
      </c>
      <c r="BG778" s="223">
        <f>IF(N778="zákl. přenesená",J778,0)</f>
        <v>0</v>
      </c>
      <c r="BH778" s="223">
        <f>IF(N778="sníž. přenesená",J778,0)</f>
        <v>0</v>
      </c>
      <c r="BI778" s="223">
        <f>IF(N778="nulová",J778,0)</f>
        <v>0</v>
      </c>
      <c r="BJ778" s="16" t="s">
        <v>84</v>
      </c>
      <c r="BK778" s="223">
        <f>ROUND(I778*H778,2)</f>
        <v>0</v>
      </c>
      <c r="BL778" s="16" t="s">
        <v>191</v>
      </c>
      <c r="BM778" s="222" t="s">
        <v>1150</v>
      </c>
    </row>
    <row r="779" s="12" customFormat="1">
      <c r="A779" s="12"/>
      <c r="B779" s="224"/>
      <c r="C779" s="225"/>
      <c r="D779" s="226" t="s">
        <v>162</v>
      </c>
      <c r="E779" s="227" t="s">
        <v>1</v>
      </c>
      <c r="F779" s="228" t="s">
        <v>1151</v>
      </c>
      <c r="G779" s="225"/>
      <c r="H779" s="229">
        <v>177.52000000000001</v>
      </c>
      <c r="I779" s="230"/>
      <c r="J779" s="225"/>
      <c r="K779" s="225"/>
      <c r="L779" s="231"/>
      <c r="M779" s="232"/>
      <c r="N779" s="233"/>
      <c r="O779" s="233"/>
      <c r="P779" s="233"/>
      <c r="Q779" s="233"/>
      <c r="R779" s="233"/>
      <c r="S779" s="233"/>
      <c r="T779" s="234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T779" s="235" t="s">
        <v>162</v>
      </c>
      <c r="AU779" s="235" t="s">
        <v>84</v>
      </c>
      <c r="AV779" s="12" t="s">
        <v>86</v>
      </c>
      <c r="AW779" s="12" t="s">
        <v>32</v>
      </c>
      <c r="AX779" s="12" t="s">
        <v>76</v>
      </c>
      <c r="AY779" s="235" t="s">
        <v>155</v>
      </c>
    </row>
    <row r="780" s="12" customFormat="1">
      <c r="A780" s="12"/>
      <c r="B780" s="224"/>
      <c r="C780" s="225"/>
      <c r="D780" s="226" t="s">
        <v>162</v>
      </c>
      <c r="E780" s="227" t="s">
        <v>1</v>
      </c>
      <c r="F780" s="228" t="s">
        <v>1152</v>
      </c>
      <c r="G780" s="225"/>
      <c r="H780" s="229">
        <v>7.4749999999999996</v>
      </c>
      <c r="I780" s="230"/>
      <c r="J780" s="225"/>
      <c r="K780" s="225"/>
      <c r="L780" s="231"/>
      <c r="M780" s="232"/>
      <c r="N780" s="233"/>
      <c r="O780" s="233"/>
      <c r="P780" s="233"/>
      <c r="Q780" s="233"/>
      <c r="R780" s="233"/>
      <c r="S780" s="233"/>
      <c r="T780" s="234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T780" s="235" t="s">
        <v>162</v>
      </c>
      <c r="AU780" s="235" t="s">
        <v>84</v>
      </c>
      <c r="AV780" s="12" t="s">
        <v>86</v>
      </c>
      <c r="AW780" s="12" t="s">
        <v>32</v>
      </c>
      <c r="AX780" s="12" t="s">
        <v>76</v>
      </c>
      <c r="AY780" s="235" t="s">
        <v>155</v>
      </c>
    </row>
    <row r="781" s="12" customFormat="1">
      <c r="A781" s="12"/>
      <c r="B781" s="224"/>
      <c r="C781" s="225"/>
      <c r="D781" s="226" t="s">
        <v>162</v>
      </c>
      <c r="E781" s="227" t="s">
        <v>1</v>
      </c>
      <c r="F781" s="228" t="s">
        <v>1126</v>
      </c>
      <c r="G781" s="225"/>
      <c r="H781" s="229">
        <v>100.49</v>
      </c>
      <c r="I781" s="230"/>
      <c r="J781" s="225"/>
      <c r="K781" s="225"/>
      <c r="L781" s="231"/>
      <c r="M781" s="232"/>
      <c r="N781" s="233"/>
      <c r="O781" s="233"/>
      <c r="P781" s="233"/>
      <c r="Q781" s="233"/>
      <c r="R781" s="233"/>
      <c r="S781" s="233"/>
      <c r="T781" s="234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T781" s="235" t="s">
        <v>162</v>
      </c>
      <c r="AU781" s="235" t="s">
        <v>84</v>
      </c>
      <c r="AV781" s="12" t="s">
        <v>86</v>
      </c>
      <c r="AW781" s="12" t="s">
        <v>32</v>
      </c>
      <c r="AX781" s="12" t="s">
        <v>76</v>
      </c>
      <c r="AY781" s="235" t="s">
        <v>155</v>
      </c>
    </row>
    <row r="782" s="13" customFormat="1">
      <c r="A782" s="13"/>
      <c r="B782" s="236"/>
      <c r="C782" s="237"/>
      <c r="D782" s="226" t="s">
        <v>162</v>
      </c>
      <c r="E782" s="238" t="s">
        <v>1</v>
      </c>
      <c r="F782" s="239" t="s">
        <v>164</v>
      </c>
      <c r="G782" s="237"/>
      <c r="H782" s="240">
        <v>285.48500000000001</v>
      </c>
      <c r="I782" s="241"/>
      <c r="J782" s="237"/>
      <c r="K782" s="237"/>
      <c r="L782" s="242"/>
      <c r="M782" s="243"/>
      <c r="N782" s="244"/>
      <c r="O782" s="244"/>
      <c r="P782" s="244"/>
      <c r="Q782" s="244"/>
      <c r="R782" s="244"/>
      <c r="S782" s="244"/>
      <c r="T782" s="245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6" t="s">
        <v>162</v>
      </c>
      <c r="AU782" s="246" t="s">
        <v>84</v>
      </c>
      <c r="AV782" s="13" t="s">
        <v>160</v>
      </c>
      <c r="AW782" s="13" t="s">
        <v>32</v>
      </c>
      <c r="AX782" s="13" t="s">
        <v>84</v>
      </c>
      <c r="AY782" s="246" t="s">
        <v>155</v>
      </c>
    </row>
    <row r="783" s="2" customFormat="1" ht="21.75" customHeight="1">
      <c r="A783" s="37"/>
      <c r="B783" s="38"/>
      <c r="C783" s="247" t="s">
        <v>1153</v>
      </c>
      <c r="D783" s="247" t="s">
        <v>220</v>
      </c>
      <c r="E783" s="248" t="s">
        <v>1154</v>
      </c>
      <c r="F783" s="249" t="s">
        <v>1155</v>
      </c>
      <c r="G783" s="250" t="s">
        <v>159</v>
      </c>
      <c r="H783" s="251">
        <v>142.78</v>
      </c>
      <c r="I783" s="252"/>
      <c r="J783" s="253">
        <f>ROUND(I783*H783,2)</f>
        <v>0</v>
      </c>
      <c r="K783" s="254"/>
      <c r="L783" s="255"/>
      <c r="M783" s="256" t="s">
        <v>1</v>
      </c>
      <c r="N783" s="257" t="s">
        <v>41</v>
      </c>
      <c r="O783" s="90"/>
      <c r="P783" s="220">
        <f>O783*H783</f>
        <v>0</v>
      </c>
      <c r="Q783" s="220">
        <v>0</v>
      </c>
      <c r="R783" s="220">
        <f>Q783*H783</f>
        <v>0</v>
      </c>
      <c r="S783" s="220">
        <v>0</v>
      </c>
      <c r="T783" s="221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222" t="s">
        <v>343</v>
      </c>
      <c r="AT783" s="222" t="s">
        <v>220</v>
      </c>
      <c r="AU783" s="222" t="s">
        <v>84</v>
      </c>
      <c r="AY783" s="16" t="s">
        <v>155</v>
      </c>
      <c r="BE783" s="223">
        <f>IF(N783="základní",J783,0)</f>
        <v>0</v>
      </c>
      <c r="BF783" s="223">
        <f>IF(N783="snížená",J783,0)</f>
        <v>0</v>
      </c>
      <c r="BG783" s="223">
        <f>IF(N783="zákl. přenesená",J783,0)</f>
        <v>0</v>
      </c>
      <c r="BH783" s="223">
        <f>IF(N783="sníž. přenesená",J783,0)</f>
        <v>0</v>
      </c>
      <c r="BI783" s="223">
        <f>IF(N783="nulová",J783,0)</f>
        <v>0</v>
      </c>
      <c r="BJ783" s="16" t="s">
        <v>84</v>
      </c>
      <c r="BK783" s="223">
        <f>ROUND(I783*H783,2)</f>
        <v>0</v>
      </c>
      <c r="BL783" s="16" t="s">
        <v>191</v>
      </c>
      <c r="BM783" s="222" t="s">
        <v>1156</v>
      </c>
    </row>
    <row r="784" s="12" customFormat="1">
      <c r="A784" s="12"/>
      <c r="B784" s="224"/>
      <c r="C784" s="225"/>
      <c r="D784" s="226" t="s">
        <v>162</v>
      </c>
      <c r="E784" s="227" t="s">
        <v>1</v>
      </c>
      <c r="F784" s="228" t="s">
        <v>1157</v>
      </c>
      <c r="G784" s="225"/>
      <c r="H784" s="229">
        <v>142.78</v>
      </c>
      <c r="I784" s="230"/>
      <c r="J784" s="225"/>
      <c r="K784" s="225"/>
      <c r="L784" s="231"/>
      <c r="M784" s="232"/>
      <c r="N784" s="233"/>
      <c r="O784" s="233"/>
      <c r="P784" s="233"/>
      <c r="Q784" s="233"/>
      <c r="R784" s="233"/>
      <c r="S784" s="233"/>
      <c r="T784" s="234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T784" s="235" t="s">
        <v>162</v>
      </c>
      <c r="AU784" s="235" t="s">
        <v>84</v>
      </c>
      <c r="AV784" s="12" t="s">
        <v>86</v>
      </c>
      <c r="AW784" s="12" t="s">
        <v>32</v>
      </c>
      <c r="AX784" s="12" t="s">
        <v>76</v>
      </c>
      <c r="AY784" s="235" t="s">
        <v>155</v>
      </c>
    </row>
    <row r="785" s="13" customFormat="1">
      <c r="A785" s="13"/>
      <c r="B785" s="236"/>
      <c r="C785" s="237"/>
      <c r="D785" s="226" t="s">
        <v>162</v>
      </c>
      <c r="E785" s="238" t="s">
        <v>1</v>
      </c>
      <c r="F785" s="239" t="s">
        <v>164</v>
      </c>
      <c r="G785" s="237"/>
      <c r="H785" s="240">
        <v>142.78</v>
      </c>
      <c r="I785" s="241"/>
      <c r="J785" s="237"/>
      <c r="K785" s="237"/>
      <c r="L785" s="242"/>
      <c r="M785" s="243"/>
      <c r="N785" s="244"/>
      <c r="O785" s="244"/>
      <c r="P785" s="244"/>
      <c r="Q785" s="244"/>
      <c r="R785" s="244"/>
      <c r="S785" s="244"/>
      <c r="T785" s="245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6" t="s">
        <v>162</v>
      </c>
      <c r="AU785" s="246" t="s">
        <v>84</v>
      </c>
      <c r="AV785" s="13" t="s">
        <v>160</v>
      </c>
      <c r="AW785" s="13" t="s">
        <v>32</v>
      </c>
      <c r="AX785" s="13" t="s">
        <v>84</v>
      </c>
      <c r="AY785" s="246" t="s">
        <v>155</v>
      </c>
    </row>
    <row r="786" s="2" customFormat="1" ht="21.75" customHeight="1">
      <c r="A786" s="37"/>
      <c r="B786" s="38"/>
      <c r="C786" s="247" t="s">
        <v>1158</v>
      </c>
      <c r="D786" s="247" t="s">
        <v>220</v>
      </c>
      <c r="E786" s="248" t="s">
        <v>1159</v>
      </c>
      <c r="F786" s="249" t="s">
        <v>1160</v>
      </c>
      <c r="G786" s="250" t="s">
        <v>159</v>
      </c>
      <c r="H786" s="251">
        <v>153.40000000000001</v>
      </c>
      <c r="I786" s="252"/>
      <c r="J786" s="253">
        <f>ROUND(I786*H786,2)</f>
        <v>0</v>
      </c>
      <c r="K786" s="254"/>
      <c r="L786" s="255"/>
      <c r="M786" s="256" t="s">
        <v>1</v>
      </c>
      <c r="N786" s="257" t="s">
        <v>41</v>
      </c>
      <c r="O786" s="90"/>
      <c r="P786" s="220">
        <f>O786*H786</f>
        <v>0</v>
      </c>
      <c r="Q786" s="220">
        <v>0</v>
      </c>
      <c r="R786" s="220">
        <f>Q786*H786</f>
        <v>0</v>
      </c>
      <c r="S786" s="220">
        <v>0</v>
      </c>
      <c r="T786" s="221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222" t="s">
        <v>343</v>
      </c>
      <c r="AT786" s="222" t="s">
        <v>220</v>
      </c>
      <c r="AU786" s="222" t="s">
        <v>84</v>
      </c>
      <c r="AY786" s="16" t="s">
        <v>155</v>
      </c>
      <c r="BE786" s="223">
        <f>IF(N786="základní",J786,0)</f>
        <v>0</v>
      </c>
      <c r="BF786" s="223">
        <f>IF(N786="snížená",J786,0)</f>
        <v>0</v>
      </c>
      <c r="BG786" s="223">
        <f>IF(N786="zákl. přenesená",J786,0)</f>
        <v>0</v>
      </c>
      <c r="BH786" s="223">
        <f>IF(N786="sníž. přenesená",J786,0)</f>
        <v>0</v>
      </c>
      <c r="BI786" s="223">
        <f>IF(N786="nulová",J786,0)</f>
        <v>0</v>
      </c>
      <c r="BJ786" s="16" t="s">
        <v>84</v>
      </c>
      <c r="BK786" s="223">
        <f>ROUND(I786*H786,2)</f>
        <v>0</v>
      </c>
      <c r="BL786" s="16" t="s">
        <v>191</v>
      </c>
      <c r="BM786" s="222" t="s">
        <v>1161</v>
      </c>
    </row>
    <row r="787" s="12" customFormat="1">
      <c r="A787" s="12"/>
      <c r="B787" s="224"/>
      <c r="C787" s="225"/>
      <c r="D787" s="226" t="s">
        <v>162</v>
      </c>
      <c r="E787" s="227" t="s">
        <v>1</v>
      </c>
      <c r="F787" s="228" t="s">
        <v>1162</v>
      </c>
      <c r="G787" s="225"/>
      <c r="H787" s="229">
        <v>153.40000000000001</v>
      </c>
      <c r="I787" s="230"/>
      <c r="J787" s="225"/>
      <c r="K787" s="225"/>
      <c r="L787" s="231"/>
      <c r="M787" s="232"/>
      <c r="N787" s="233"/>
      <c r="O787" s="233"/>
      <c r="P787" s="233"/>
      <c r="Q787" s="233"/>
      <c r="R787" s="233"/>
      <c r="S787" s="233"/>
      <c r="T787" s="234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T787" s="235" t="s">
        <v>162</v>
      </c>
      <c r="AU787" s="235" t="s">
        <v>84</v>
      </c>
      <c r="AV787" s="12" t="s">
        <v>86</v>
      </c>
      <c r="AW787" s="12" t="s">
        <v>32</v>
      </c>
      <c r="AX787" s="12" t="s">
        <v>76</v>
      </c>
      <c r="AY787" s="235" t="s">
        <v>155</v>
      </c>
    </row>
    <row r="788" s="13" customFormat="1">
      <c r="A788" s="13"/>
      <c r="B788" s="236"/>
      <c r="C788" s="237"/>
      <c r="D788" s="226" t="s">
        <v>162</v>
      </c>
      <c r="E788" s="238" t="s">
        <v>1</v>
      </c>
      <c r="F788" s="239" t="s">
        <v>164</v>
      </c>
      <c r="G788" s="237"/>
      <c r="H788" s="240">
        <v>153.40000000000001</v>
      </c>
      <c r="I788" s="241"/>
      <c r="J788" s="237"/>
      <c r="K788" s="237"/>
      <c r="L788" s="242"/>
      <c r="M788" s="243"/>
      <c r="N788" s="244"/>
      <c r="O788" s="244"/>
      <c r="P788" s="244"/>
      <c r="Q788" s="244"/>
      <c r="R788" s="244"/>
      <c r="S788" s="244"/>
      <c r="T788" s="245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6" t="s">
        <v>162</v>
      </c>
      <c r="AU788" s="246" t="s">
        <v>84</v>
      </c>
      <c r="AV788" s="13" t="s">
        <v>160</v>
      </c>
      <c r="AW788" s="13" t="s">
        <v>32</v>
      </c>
      <c r="AX788" s="13" t="s">
        <v>84</v>
      </c>
      <c r="AY788" s="246" t="s">
        <v>155</v>
      </c>
    </row>
    <row r="789" s="2" customFormat="1" ht="24.15" customHeight="1">
      <c r="A789" s="37"/>
      <c r="B789" s="38"/>
      <c r="C789" s="247" t="s">
        <v>1163</v>
      </c>
      <c r="D789" s="247" t="s">
        <v>220</v>
      </c>
      <c r="E789" s="248" t="s">
        <v>1164</v>
      </c>
      <c r="F789" s="249" t="s">
        <v>1165</v>
      </c>
      <c r="G789" s="250" t="s">
        <v>159</v>
      </c>
      <c r="H789" s="251">
        <v>34.880000000000003</v>
      </c>
      <c r="I789" s="252"/>
      <c r="J789" s="253">
        <f>ROUND(I789*H789,2)</f>
        <v>0</v>
      </c>
      <c r="K789" s="254"/>
      <c r="L789" s="255"/>
      <c r="M789" s="256" t="s">
        <v>1</v>
      </c>
      <c r="N789" s="257" t="s">
        <v>41</v>
      </c>
      <c r="O789" s="90"/>
      <c r="P789" s="220">
        <f>O789*H789</f>
        <v>0</v>
      </c>
      <c r="Q789" s="220">
        <v>0</v>
      </c>
      <c r="R789" s="220">
        <f>Q789*H789</f>
        <v>0</v>
      </c>
      <c r="S789" s="220">
        <v>0</v>
      </c>
      <c r="T789" s="221">
        <f>S789*H789</f>
        <v>0</v>
      </c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R789" s="222" t="s">
        <v>343</v>
      </c>
      <c r="AT789" s="222" t="s">
        <v>220</v>
      </c>
      <c r="AU789" s="222" t="s">
        <v>84</v>
      </c>
      <c r="AY789" s="16" t="s">
        <v>155</v>
      </c>
      <c r="BE789" s="223">
        <f>IF(N789="základní",J789,0)</f>
        <v>0</v>
      </c>
      <c r="BF789" s="223">
        <f>IF(N789="snížená",J789,0)</f>
        <v>0</v>
      </c>
      <c r="BG789" s="223">
        <f>IF(N789="zákl. přenesená",J789,0)</f>
        <v>0</v>
      </c>
      <c r="BH789" s="223">
        <f>IF(N789="sníž. přenesená",J789,0)</f>
        <v>0</v>
      </c>
      <c r="BI789" s="223">
        <f>IF(N789="nulová",J789,0)</f>
        <v>0</v>
      </c>
      <c r="BJ789" s="16" t="s">
        <v>84</v>
      </c>
      <c r="BK789" s="223">
        <f>ROUND(I789*H789,2)</f>
        <v>0</v>
      </c>
      <c r="BL789" s="16" t="s">
        <v>191</v>
      </c>
      <c r="BM789" s="222" t="s">
        <v>1166</v>
      </c>
    </row>
    <row r="790" s="12" customFormat="1">
      <c r="A790" s="12"/>
      <c r="B790" s="224"/>
      <c r="C790" s="225"/>
      <c r="D790" s="226" t="s">
        <v>162</v>
      </c>
      <c r="E790" s="227" t="s">
        <v>1</v>
      </c>
      <c r="F790" s="228" t="s">
        <v>1167</v>
      </c>
      <c r="G790" s="225"/>
      <c r="H790" s="229">
        <v>34.880000000000003</v>
      </c>
      <c r="I790" s="230"/>
      <c r="J790" s="225"/>
      <c r="K790" s="225"/>
      <c r="L790" s="231"/>
      <c r="M790" s="232"/>
      <c r="N790" s="233"/>
      <c r="O790" s="233"/>
      <c r="P790" s="233"/>
      <c r="Q790" s="233"/>
      <c r="R790" s="233"/>
      <c r="S790" s="233"/>
      <c r="T790" s="234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T790" s="235" t="s">
        <v>162</v>
      </c>
      <c r="AU790" s="235" t="s">
        <v>84</v>
      </c>
      <c r="AV790" s="12" t="s">
        <v>86</v>
      </c>
      <c r="AW790" s="12" t="s">
        <v>32</v>
      </c>
      <c r="AX790" s="12" t="s">
        <v>76</v>
      </c>
      <c r="AY790" s="235" t="s">
        <v>155</v>
      </c>
    </row>
    <row r="791" s="13" customFormat="1">
      <c r="A791" s="13"/>
      <c r="B791" s="236"/>
      <c r="C791" s="237"/>
      <c r="D791" s="226" t="s">
        <v>162</v>
      </c>
      <c r="E791" s="238" t="s">
        <v>1</v>
      </c>
      <c r="F791" s="239" t="s">
        <v>164</v>
      </c>
      <c r="G791" s="237"/>
      <c r="H791" s="240">
        <v>34.880000000000003</v>
      </c>
      <c r="I791" s="241"/>
      <c r="J791" s="237"/>
      <c r="K791" s="237"/>
      <c r="L791" s="242"/>
      <c r="M791" s="243"/>
      <c r="N791" s="244"/>
      <c r="O791" s="244"/>
      <c r="P791" s="244"/>
      <c r="Q791" s="244"/>
      <c r="R791" s="244"/>
      <c r="S791" s="244"/>
      <c r="T791" s="245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6" t="s">
        <v>162</v>
      </c>
      <c r="AU791" s="246" t="s">
        <v>84</v>
      </c>
      <c r="AV791" s="13" t="s">
        <v>160</v>
      </c>
      <c r="AW791" s="13" t="s">
        <v>32</v>
      </c>
      <c r="AX791" s="13" t="s">
        <v>84</v>
      </c>
      <c r="AY791" s="246" t="s">
        <v>155</v>
      </c>
    </row>
    <row r="792" s="2" customFormat="1" ht="24.15" customHeight="1">
      <c r="A792" s="37"/>
      <c r="B792" s="38"/>
      <c r="C792" s="247" t="s">
        <v>1168</v>
      </c>
      <c r="D792" s="247" t="s">
        <v>220</v>
      </c>
      <c r="E792" s="248" t="s">
        <v>1169</v>
      </c>
      <c r="F792" s="249" t="s">
        <v>1170</v>
      </c>
      <c r="G792" s="250" t="s">
        <v>159</v>
      </c>
      <c r="H792" s="251">
        <v>26.617999999999999</v>
      </c>
      <c r="I792" s="252"/>
      <c r="J792" s="253">
        <f>ROUND(I792*H792,2)</f>
        <v>0</v>
      </c>
      <c r="K792" s="254"/>
      <c r="L792" s="255"/>
      <c r="M792" s="256" t="s">
        <v>1</v>
      </c>
      <c r="N792" s="257" t="s">
        <v>41</v>
      </c>
      <c r="O792" s="90"/>
      <c r="P792" s="220">
        <f>O792*H792</f>
        <v>0</v>
      </c>
      <c r="Q792" s="220">
        <v>0</v>
      </c>
      <c r="R792" s="220">
        <f>Q792*H792</f>
        <v>0</v>
      </c>
      <c r="S792" s="220">
        <v>0</v>
      </c>
      <c r="T792" s="221">
        <f>S792*H792</f>
        <v>0</v>
      </c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R792" s="222" t="s">
        <v>343</v>
      </c>
      <c r="AT792" s="222" t="s">
        <v>220</v>
      </c>
      <c r="AU792" s="222" t="s">
        <v>84</v>
      </c>
      <c r="AY792" s="16" t="s">
        <v>155</v>
      </c>
      <c r="BE792" s="223">
        <f>IF(N792="základní",J792,0)</f>
        <v>0</v>
      </c>
      <c r="BF792" s="223">
        <f>IF(N792="snížená",J792,0)</f>
        <v>0</v>
      </c>
      <c r="BG792" s="223">
        <f>IF(N792="zákl. přenesená",J792,0)</f>
        <v>0</v>
      </c>
      <c r="BH792" s="223">
        <f>IF(N792="sníž. přenesená",J792,0)</f>
        <v>0</v>
      </c>
      <c r="BI792" s="223">
        <f>IF(N792="nulová",J792,0)</f>
        <v>0</v>
      </c>
      <c r="BJ792" s="16" t="s">
        <v>84</v>
      </c>
      <c r="BK792" s="223">
        <f>ROUND(I792*H792,2)</f>
        <v>0</v>
      </c>
      <c r="BL792" s="16" t="s">
        <v>191</v>
      </c>
      <c r="BM792" s="222" t="s">
        <v>1171</v>
      </c>
    </row>
    <row r="793" s="12" customFormat="1">
      <c r="A793" s="12"/>
      <c r="B793" s="224"/>
      <c r="C793" s="225"/>
      <c r="D793" s="226" t="s">
        <v>162</v>
      </c>
      <c r="E793" s="227" t="s">
        <v>1</v>
      </c>
      <c r="F793" s="228" t="s">
        <v>1172</v>
      </c>
      <c r="G793" s="225"/>
      <c r="H793" s="229">
        <v>8.2230000000000008</v>
      </c>
      <c r="I793" s="230"/>
      <c r="J793" s="225"/>
      <c r="K793" s="225"/>
      <c r="L793" s="231"/>
      <c r="M793" s="232"/>
      <c r="N793" s="233"/>
      <c r="O793" s="233"/>
      <c r="P793" s="233"/>
      <c r="Q793" s="233"/>
      <c r="R793" s="233"/>
      <c r="S793" s="233"/>
      <c r="T793" s="234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T793" s="235" t="s">
        <v>162</v>
      </c>
      <c r="AU793" s="235" t="s">
        <v>84</v>
      </c>
      <c r="AV793" s="12" t="s">
        <v>86</v>
      </c>
      <c r="AW793" s="12" t="s">
        <v>32</v>
      </c>
      <c r="AX793" s="12" t="s">
        <v>76</v>
      </c>
      <c r="AY793" s="235" t="s">
        <v>155</v>
      </c>
    </row>
    <row r="794" s="12" customFormat="1">
      <c r="A794" s="12"/>
      <c r="B794" s="224"/>
      <c r="C794" s="225"/>
      <c r="D794" s="226" t="s">
        <v>162</v>
      </c>
      <c r="E794" s="227" t="s">
        <v>1</v>
      </c>
      <c r="F794" s="228" t="s">
        <v>1173</v>
      </c>
      <c r="G794" s="225"/>
      <c r="H794" s="229">
        <v>6.1600000000000001</v>
      </c>
      <c r="I794" s="230"/>
      <c r="J794" s="225"/>
      <c r="K794" s="225"/>
      <c r="L794" s="231"/>
      <c r="M794" s="232"/>
      <c r="N794" s="233"/>
      <c r="O794" s="233"/>
      <c r="P794" s="233"/>
      <c r="Q794" s="233"/>
      <c r="R794" s="233"/>
      <c r="S794" s="233"/>
      <c r="T794" s="234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T794" s="235" t="s">
        <v>162</v>
      </c>
      <c r="AU794" s="235" t="s">
        <v>84</v>
      </c>
      <c r="AV794" s="12" t="s">
        <v>86</v>
      </c>
      <c r="AW794" s="12" t="s">
        <v>32</v>
      </c>
      <c r="AX794" s="12" t="s">
        <v>76</v>
      </c>
      <c r="AY794" s="235" t="s">
        <v>155</v>
      </c>
    </row>
    <row r="795" s="12" customFormat="1">
      <c r="A795" s="12"/>
      <c r="B795" s="224"/>
      <c r="C795" s="225"/>
      <c r="D795" s="226" t="s">
        <v>162</v>
      </c>
      <c r="E795" s="227" t="s">
        <v>1</v>
      </c>
      <c r="F795" s="228" t="s">
        <v>1174</v>
      </c>
      <c r="G795" s="225"/>
      <c r="H795" s="229">
        <v>12.234999999999999</v>
      </c>
      <c r="I795" s="230"/>
      <c r="J795" s="225"/>
      <c r="K795" s="225"/>
      <c r="L795" s="231"/>
      <c r="M795" s="232"/>
      <c r="N795" s="233"/>
      <c r="O795" s="233"/>
      <c r="P795" s="233"/>
      <c r="Q795" s="233"/>
      <c r="R795" s="233"/>
      <c r="S795" s="233"/>
      <c r="T795" s="234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T795" s="235" t="s">
        <v>162</v>
      </c>
      <c r="AU795" s="235" t="s">
        <v>84</v>
      </c>
      <c r="AV795" s="12" t="s">
        <v>86</v>
      </c>
      <c r="AW795" s="12" t="s">
        <v>32</v>
      </c>
      <c r="AX795" s="12" t="s">
        <v>76</v>
      </c>
      <c r="AY795" s="235" t="s">
        <v>155</v>
      </c>
    </row>
    <row r="796" s="13" customFormat="1">
      <c r="A796" s="13"/>
      <c r="B796" s="236"/>
      <c r="C796" s="237"/>
      <c r="D796" s="226" t="s">
        <v>162</v>
      </c>
      <c r="E796" s="238" t="s">
        <v>1</v>
      </c>
      <c r="F796" s="239" t="s">
        <v>164</v>
      </c>
      <c r="G796" s="237"/>
      <c r="H796" s="240">
        <v>26.617999999999999</v>
      </c>
      <c r="I796" s="241"/>
      <c r="J796" s="237"/>
      <c r="K796" s="237"/>
      <c r="L796" s="242"/>
      <c r="M796" s="243"/>
      <c r="N796" s="244"/>
      <c r="O796" s="244"/>
      <c r="P796" s="244"/>
      <c r="Q796" s="244"/>
      <c r="R796" s="244"/>
      <c r="S796" s="244"/>
      <c r="T796" s="245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6" t="s">
        <v>162</v>
      </c>
      <c r="AU796" s="246" t="s">
        <v>84</v>
      </c>
      <c r="AV796" s="13" t="s">
        <v>160</v>
      </c>
      <c r="AW796" s="13" t="s">
        <v>32</v>
      </c>
      <c r="AX796" s="13" t="s">
        <v>84</v>
      </c>
      <c r="AY796" s="246" t="s">
        <v>155</v>
      </c>
    </row>
    <row r="797" s="2" customFormat="1" ht="16.5" customHeight="1">
      <c r="A797" s="37"/>
      <c r="B797" s="38"/>
      <c r="C797" s="210" t="s">
        <v>1175</v>
      </c>
      <c r="D797" s="210" t="s">
        <v>156</v>
      </c>
      <c r="E797" s="211" t="s">
        <v>1176</v>
      </c>
      <c r="F797" s="212" t="s">
        <v>1177</v>
      </c>
      <c r="G797" s="213" t="s">
        <v>175</v>
      </c>
      <c r="H797" s="214">
        <v>451.44</v>
      </c>
      <c r="I797" s="215"/>
      <c r="J797" s="216">
        <f>ROUND(I797*H797,2)</f>
        <v>0</v>
      </c>
      <c r="K797" s="217"/>
      <c r="L797" s="43"/>
      <c r="M797" s="218" t="s">
        <v>1</v>
      </c>
      <c r="N797" s="219" t="s">
        <v>41</v>
      </c>
      <c r="O797" s="90"/>
      <c r="P797" s="220">
        <f>O797*H797</f>
        <v>0</v>
      </c>
      <c r="Q797" s="220">
        <v>0</v>
      </c>
      <c r="R797" s="220">
        <f>Q797*H797</f>
        <v>0</v>
      </c>
      <c r="S797" s="220">
        <v>0</v>
      </c>
      <c r="T797" s="221">
        <f>S797*H797</f>
        <v>0</v>
      </c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R797" s="222" t="s">
        <v>191</v>
      </c>
      <c r="AT797" s="222" t="s">
        <v>156</v>
      </c>
      <c r="AU797" s="222" t="s">
        <v>84</v>
      </c>
      <c r="AY797" s="16" t="s">
        <v>155</v>
      </c>
      <c r="BE797" s="223">
        <f>IF(N797="základní",J797,0)</f>
        <v>0</v>
      </c>
      <c r="BF797" s="223">
        <f>IF(N797="snížená",J797,0)</f>
        <v>0</v>
      </c>
      <c r="BG797" s="223">
        <f>IF(N797="zákl. přenesená",J797,0)</f>
        <v>0</v>
      </c>
      <c r="BH797" s="223">
        <f>IF(N797="sníž. přenesená",J797,0)</f>
        <v>0</v>
      </c>
      <c r="BI797" s="223">
        <f>IF(N797="nulová",J797,0)</f>
        <v>0</v>
      </c>
      <c r="BJ797" s="16" t="s">
        <v>84</v>
      </c>
      <c r="BK797" s="223">
        <f>ROUND(I797*H797,2)</f>
        <v>0</v>
      </c>
      <c r="BL797" s="16" t="s">
        <v>191</v>
      </c>
      <c r="BM797" s="222" t="s">
        <v>1178</v>
      </c>
    </row>
    <row r="798" s="12" customFormat="1">
      <c r="A798" s="12"/>
      <c r="B798" s="224"/>
      <c r="C798" s="225"/>
      <c r="D798" s="226" t="s">
        <v>162</v>
      </c>
      <c r="E798" s="227" t="s">
        <v>1</v>
      </c>
      <c r="F798" s="228" t="s">
        <v>1179</v>
      </c>
      <c r="G798" s="225"/>
      <c r="H798" s="229">
        <v>111.23</v>
      </c>
      <c r="I798" s="230"/>
      <c r="J798" s="225"/>
      <c r="K798" s="225"/>
      <c r="L798" s="231"/>
      <c r="M798" s="232"/>
      <c r="N798" s="233"/>
      <c r="O798" s="233"/>
      <c r="P798" s="233"/>
      <c r="Q798" s="233"/>
      <c r="R798" s="233"/>
      <c r="S798" s="233"/>
      <c r="T798" s="234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T798" s="235" t="s">
        <v>162</v>
      </c>
      <c r="AU798" s="235" t="s">
        <v>84</v>
      </c>
      <c r="AV798" s="12" t="s">
        <v>86</v>
      </c>
      <c r="AW798" s="12" t="s">
        <v>32</v>
      </c>
      <c r="AX798" s="12" t="s">
        <v>76</v>
      </c>
      <c r="AY798" s="235" t="s">
        <v>155</v>
      </c>
    </row>
    <row r="799" s="12" customFormat="1">
      <c r="A799" s="12"/>
      <c r="B799" s="224"/>
      <c r="C799" s="225"/>
      <c r="D799" s="226" t="s">
        <v>162</v>
      </c>
      <c r="E799" s="227" t="s">
        <v>1</v>
      </c>
      <c r="F799" s="228" t="s">
        <v>1180</v>
      </c>
      <c r="G799" s="225"/>
      <c r="H799" s="229">
        <v>16.289999999999999</v>
      </c>
      <c r="I799" s="230"/>
      <c r="J799" s="225"/>
      <c r="K799" s="225"/>
      <c r="L799" s="231"/>
      <c r="M799" s="232"/>
      <c r="N799" s="233"/>
      <c r="O799" s="233"/>
      <c r="P799" s="233"/>
      <c r="Q799" s="233"/>
      <c r="R799" s="233"/>
      <c r="S799" s="233"/>
      <c r="T799" s="234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T799" s="235" t="s">
        <v>162</v>
      </c>
      <c r="AU799" s="235" t="s">
        <v>84</v>
      </c>
      <c r="AV799" s="12" t="s">
        <v>86</v>
      </c>
      <c r="AW799" s="12" t="s">
        <v>32</v>
      </c>
      <c r="AX799" s="12" t="s">
        <v>76</v>
      </c>
      <c r="AY799" s="235" t="s">
        <v>155</v>
      </c>
    </row>
    <row r="800" s="12" customFormat="1">
      <c r="A800" s="12"/>
      <c r="B800" s="224"/>
      <c r="C800" s="225"/>
      <c r="D800" s="226" t="s">
        <v>162</v>
      </c>
      <c r="E800" s="227" t="s">
        <v>1</v>
      </c>
      <c r="F800" s="228" t="s">
        <v>1181</v>
      </c>
      <c r="G800" s="225"/>
      <c r="H800" s="229">
        <v>22.800000000000001</v>
      </c>
      <c r="I800" s="230"/>
      <c r="J800" s="225"/>
      <c r="K800" s="225"/>
      <c r="L800" s="231"/>
      <c r="M800" s="232"/>
      <c r="N800" s="233"/>
      <c r="O800" s="233"/>
      <c r="P800" s="233"/>
      <c r="Q800" s="233"/>
      <c r="R800" s="233"/>
      <c r="S800" s="233"/>
      <c r="T800" s="234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T800" s="235" t="s">
        <v>162</v>
      </c>
      <c r="AU800" s="235" t="s">
        <v>84</v>
      </c>
      <c r="AV800" s="12" t="s">
        <v>86</v>
      </c>
      <c r="AW800" s="12" t="s">
        <v>32</v>
      </c>
      <c r="AX800" s="12" t="s">
        <v>76</v>
      </c>
      <c r="AY800" s="235" t="s">
        <v>155</v>
      </c>
    </row>
    <row r="801" s="12" customFormat="1">
      <c r="A801" s="12"/>
      <c r="B801" s="224"/>
      <c r="C801" s="225"/>
      <c r="D801" s="226" t="s">
        <v>162</v>
      </c>
      <c r="E801" s="227" t="s">
        <v>1</v>
      </c>
      <c r="F801" s="228" t="s">
        <v>917</v>
      </c>
      <c r="G801" s="225"/>
      <c r="H801" s="229">
        <v>-1.5</v>
      </c>
      <c r="I801" s="230"/>
      <c r="J801" s="225"/>
      <c r="K801" s="225"/>
      <c r="L801" s="231"/>
      <c r="M801" s="232"/>
      <c r="N801" s="233"/>
      <c r="O801" s="233"/>
      <c r="P801" s="233"/>
      <c r="Q801" s="233"/>
      <c r="R801" s="233"/>
      <c r="S801" s="233"/>
      <c r="T801" s="234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T801" s="235" t="s">
        <v>162</v>
      </c>
      <c r="AU801" s="235" t="s">
        <v>84</v>
      </c>
      <c r="AV801" s="12" t="s">
        <v>86</v>
      </c>
      <c r="AW801" s="12" t="s">
        <v>32</v>
      </c>
      <c r="AX801" s="12" t="s">
        <v>76</v>
      </c>
      <c r="AY801" s="235" t="s">
        <v>155</v>
      </c>
    </row>
    <row r="802" s="12" customFormat="1">
      <c r="A802" s="12"/>
      <c r="B802" s="224"/>
      <c r="C802" s="225"/>
      <c r="D802" s="226" t="s">
        <v>162</v>
      </c>
      <c r="E802" s="227" t="s">
        <v>1</v>
      </c>
      <c r="F802" s="228" t="s">
        <v>1182</v>
      </c>
      <c r="G802" s="225"/>
      <c r="H802" s="229">
        <v>13.6</v>
      </c>
      <c r="I802" s="230"/>
      <c r="J802" s="225"/>
      <c r="K802" s="225"/>
      <c r="L802" s="231"/>
      <c r="M802" s="232"/>
      <c r="N802" s="233"/>
      <c r="O802" s="233"/>
      <c r="P802" s="233"/>
      <c r="Q802" s="233"/>
      <c r="R802" s="233"/>
      <c r="S802" s="233"/>
      <c r="T802" s="234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T802" s="235" t="s">
        <v>162</v>
      </c>
      <c r="AU802" s="235" t="s">
        <v>84</v>
      </c>
      <c r="AV802" s="12" t="s">
        <v>86</v>
      </c>
      <c r="AW802" s="12" t="s">
        <v>32</v>
      </c>
      <c r="AX802" s="12" t="s">
        <v>76</v>
      </c>
      <c r="AY802" s="235" t="s">
        <v>155</v>
      </c>
    </row>
    <row r="803" s="12" customFormat="1">
      <c r="A803" s="12"/>
      <c r="B803" s="224"/>
      <c r="C803" s="225"/>
      <c r="D803" s="226" t="s">
        <v>162</v>
      </c>
      <c r="E803" s="227" t="s">
        <v>1</v>
      </c>
      <c r="F803" s="228" t="s">
        <v>1183</v>
      </c>
      <c r="G803" s="225"/>
      <c r="H803" s="229">
        <v>12.140000000000001</v>
      </c>
      <c r="I803" s="230"/>
      <c r="J803" s="225"/>
      <c r="K803" s="225"/>
      <c r="L803" s="231"/>
      <c r="M803" s="232"/>
      <c r="N803" s="233"/>
      <c r="O803" s="233"/>
      <c r="P803" s="233"/>
      <c r="Q803" s="233"/>
      <c r="R803" s="233"/>
      <c r="S803" s="233"/>
      <c r="T803" s="234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T803" s="235" t="s">
        <v>162</v>
      </c>
      <c r="AU803" s="235" t="s">
        <v>84</v>
      </c>
      <c r="AV803" s="12" t="s">
        <v>86</v>
      </c>
      <c r="AW803" s="12" t="s">
        <v>32</v>
      </c>
      <c r="AX803" s="12" t="s">
        <v>76</v>
      </c>
      <c r="AY803" s="235" t="s">
        <v>155</v>
      </c>
    </row>
    <row r="804" s="12" customFormat="1">
      <c r="A804" s="12"/>
      <c r="B804" s="224"/>
      <c r="C804" s="225"/>
      <c r="D804" s="226" t="s">
        <v>162</v>
      </c>
      <c r="E804" s="227" t="s">
        <v>1</v>
      </c>
      <c r="F804" s="228" t="s">
        <v>1184</v>
      </c>
      <c r="G804" s="225"/>
      <c r="H804" s="229">
        <v>0.29999999999999999</v>
      </c>
      <c r="I804" s="230"/>
      <c r="J804" s="225"/>
      <c r="K804" s="225"/>
      <c r="L804" s="231"/>
      <c r="M804" s="232"/>
      <c r="N804" s="233"/>
      <c r="O804" s="233"/>
      <c r="P804" s="233"/>
      <c r="Q804" s="233"/>
      <c r="R804" s="233"/>
      <c r="S804" s="233"/>
      <c r="T804" s="234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T804" s="235" t="s">
        <v>162</v>
      </c>
      <c r="AU804" s="235" t="s">
        <v>84</v>
      </c>
      <c r="AV804" s="12" t="s">
        <v>86</v>
      </c>
      <c r="AW804" s="12" t="s">
        <v>32</v>
      </c>
      <c r="AX804" s="12" t="s">
        <v>76</v>
      </c>
      <c r="AY804" s="235" t="s">
        <v>155</v>
      </c>
    </row>
    <row r="805" s="12" customFormat="1">
      <c r="A805" s="12"/>
      <c r="B805" s="224"/>
      <c r="C805" s="225"/>
      <c r="D805" s="226" t="s">
        <v>162</v>
      </c>
      <c r="E805" s="227" t="s">
        <v>1</v>
      </c>
      <c r="F805" s="228" t="s">
        <v>1185</v>
      </c>
      <c r="G805" s="225"/>
      <c r="H805" s="229">
        <v>14.9</v>
      </c>
      <c r="I805" s="230"/>
      <c r="J805" s="225"/>
      <c r="K805" s="225"/>
      <c r="L805" s="231"/>
      <c r="M805" s="232"/>
      <c r="N805" s="233"/>
      <c r="O805" s="233"/>
      <c r="P805" s="233"/>
      <c r="Q805" s="233"/>
      <c r="R805" s="233"/>
      <c r="S805" s="233"/>
      <c r="T805" s="234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T805" s="235" t="s">
        <v>162</v>
      </c>
      <c r="AU805" s="235" t="s">
        <v>84</v>
      </c>
      <c r="AV805" s="12" t="s">
        <v>86</v>
      </c>
      <c r="AW805" s="12" t="s">
        <v>32</v>
      </c>
      <c r="AX805" s="12" t="s">
        <v>76</v>
      </c>
      <c r="AY805" s="235" t="s">
        <v>155</v>
      </c>
    </row>
    <row r="806" s="12" customFormat="1">
      <c r="A806" s="12"/>
      <c r="B806" s="224"/>
      <c r="C806" s="225"/>
      <c r="D806" s="226" t="s">
        <v>162</v>
      </c>
      <c r="E806" s="227" t="s">
        <v>1</v>
      </c>
      <c r="F806" s="228" t="s">
        <v>1186</v>
      </c>
      <c r="G806" s="225"/>
      <c r="H806" s="229">
        <v>43.560000000000002</v>
      </c>
      <c r="I806" s="230"/>
      <c r="J806" s="225"/>
      <c r="K806" s="225"/>
      <c r="L806" s="231"/>
      <c r="M806" s="232"/>
      <c r="N806" s="233"/>
      <c r="O806" s="233"/>
      <c r="P806" s="233"/>
      <c r="Q806" s="233"/>
      <c r="R806" s="233"/>
      <c r="S806" s="233"/>
      <c r="T806" s="234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T806" s="235" t="s">
        <v>162</v>
      </c>
      <c r="AU806" s="235" t="s">
        <v>84</v>
      </c>
      <c r="AV806" s="12" t="s">
        <v>86</v>
      </c>
      <c r="AW806" s="12" t="s">
        <v>32</v>
      </c>
      <c r="AX806" s="12" t="s">
        <v>76</v>
      </c>
      <c r="AY806" s="235" t="s">
        <v>155</v>
      </c>
    </row>
    <row r="807" s="12" customFormat="1">
      <c r="A807" s="12"/>
      <c r="B807" s="224"/>
      <c r="C807" s="225"/>
      <c r="D807" s="226" t="s">
        <v>162</v>
      </c>
      <c r="E807" s="227" t="s">
        <v>1</v>
      </c>
      <c r="F807" s="228" t="s">
        <v>913</v>
      </c>
      <c r="G807" s="225"/>
      <c r="H807" s="229">
        <v>-0.80000000000000004</v>
      </c>
      <c r="I807" s="230"/>
      <c r="J807" s="225"/>
      <c r="K807" s="225"/>
      <c r="L807" s="231"/>
      <c r="M807" s="232"/>
      <c r="N807" s="233"/>
      <c r="O807" s="233"/>
      <c r="P807" s="233"/>
      <c r="Q807" s="233"/>
      <c r="R807" s="233"/>
      <c r="S807" s="233"/>
      <c r="T807" s="234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T807" s="235" t="s">
        <v>162</v>
      </c>
      <c r="AU807" s="235" t="s">
        <v>84</v>
      </c>
      <c r="AV807" s="12" t="s">
        <v>86</v>
      </c>
      <c r="AW807" s="12" t="s">
        <v>32</v>
      </c>
      <c r="AX807" s="12" t="s">
        <v>76</v>
      </c>
      <c r="AY807" s="235" t="s">
        <v>155</v>
      </c>
    </row>
    <row r="808" s="12" customFormat="1">
      <c r="A808" s="12"/>
      <c r="B808" s="224"/>
      <c r="C808" s="225"/>
      <c r="D808" s="226" t="s">
        <v>162</v>
      </c>
      <c r="E808" s="227" t="s">
        <v>1</v>
      </c>
      <c r="F808" s="228" t="s">
        <v>1187</v>
      </c>
      <c r="G808" s="225"/>
      <c r="H808" s="229">
        <v>12.18</v>
      </c>
      <c r="I808" s="230"/>
      <c r="J808" s="225"/>
      <c r="K808" s="225"/>
      <c r="L808" s="231"/>
      <c r="M808" s="232"/>
      <c r="N808" s="233"/>
      <c r="O808" s="233"/>
      <c r="P808" s="233"/>
      <c r="Q808" s="233"/>
      <c r="R808" s="233"/>
      <c r="S808" s="233"/>
      <c r="T808" s="234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T808" s="235" t="s">
        <v>162</v>
      </c>
      <c r="AU808" s="235" t="s">
        <v>84</v>
      </c>
      <c r="AV808" s="12" t="s">
        <v>86</v>
      </c>
      <c r="AW808" s="12" t="s">
        <v>32</v>
      </c>
      <c r="AX808" s="12" t="s">
        <v>76</v>
      </c>
      <c r="AY808" s="235" t="s">
        <v>155</v>
      </c>
    </row>
    <row r="809" s="12" customFormat="1">
      <c r="A809" s="12"/>
      <c r="B809" s="224"/>
      <c r="C809" s="225"/>
      <c r="D809" s="226" t="s">
        <v>162</v>
      </c>
      <c r="E809" s="227" t="s">
        <v>1</v>
      </c>
      <c r="F809" s="228" t="s">
        <v>1188</v>
      </c>
      <c r="G809" s="225"/>
      <c r="H809" s="229">
        <v>9.5500000000000007</v>
      </c>
      <c r="I809" s="230"/>
      <c r="J809" s="225"/>
      <c r="K809" s="225"/>
      <c r="L809" s="231"/>
      <c r="M809" s="232"/>
      <c r="N809" s="233"/>
      <c r="O809" s="233"/>
      <c r="P809" s="233"/>
      <c r="Q809" s="233"/>
      <c r="R809" s="233"/>
      <c r="S809" s="233"/>
      <c r="T809" s="234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T809" s="235" t="s">
        <v>162</v>
      </c>
      <c r="AU809" s="235" t="s">
        <v>84</v>
      </c>
      <c r="AV809" s="12" t="s">
        <v>86</v>
      </c>
      <c r="AW809" s="12" t="s">
        <v>32</v>
      </c>
      <c r="AX809" s="12" t="s">
        <v>76</v>
      </c>
      <c r="AY809" s="235" t="s">
        <v>155</v>
      </c>
    </row>
    <row r="810" s="12" customFormat="1">
      <c r="A810" s="12"/>
      <c r="B810" s="224"/>
      <c r="C810" s="225"/>
      <c r="D810" s="226" t="s">
        <v>162</v>
      </c>
      <c r="E810" s="227" t="s">
        <v>1</v>
      </c>
      <c r="F810" s="228" t="s">
        <v>1189</v>
      </c>
      <c r="G810" s="225"/>
      <c r="H810" s="229">
        <v>83.700000000000003</v>
      </c>
      <c r="I810" s="230"/>
      <c r="J810" s="225"/>
      <c r="K810" s="225"/>
      <c r="L810" s="231"/>
      <c r="M810" s="232"/>
      <c r="N810" s="233"/>
      <c r="O810" s="233"/>
      <c r="P810" s="233"/>
      <c r="Q810" s="233"/>
      <c r="R810" s="233"/>
      <c r="S810" s="233"/>
      <c r="T810" s="234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T810" s="235" t="s">
        <v>162</v>
      </c>
      <c r="AU810" s="235" t="s">
        <v>84</v>
      </c>
      <c r="AV810" s="12" t="s">
        <v>86</v>
      </c>
      <c r="AW810" s="12" t="s">
        <v>32</v>
      </c>
      <c r="AX810" s="12" t="s">
        <v>76</v>
      </c>
      <c r="AY810" s="235" t="s">
        <v>155</v>
      </c>
    </row>
    <row r="811" s="12" customFormat="1">
      <c r="A811" s="12"/>
      <c r="B811" s="224"/>
      <c r="C811" s="225"/>
      <c r="D811" s="226" t="s">
        <v>162</v>
      </c>
      <c r="E811" s="227" t="s">
        <v>1</v>
      </c>
      <c r="F811" s="228" t="s">
        <v>1190</v>
      </c>
      <c r="G811" s="225"/>
      <c r="H811" s="229">
        <v>24</v>
      </c>
      <c r="I811" s="230"/>
      <c r="J811" s="225"/>
      <c r="K811" s="225"/>
      <c r="L811" s="231"/>
      <c r="M811" s="232"/>
      <c r="N811" s="233"/>
      <c r="O811" s="233"/>
      <c r="P811" s="233"/>
      <c r="Q811" s="233"/>
      <c r="R811" s="233"/>
      <c r="S811" s="233"/>
      <c r="T811" s="234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T811" s="235" t="s">
        <v>162</v>
      </c>
      <c r="AU811" s="235" t="s">
        <v>84</v>
      </c>
      <c r="AV811" s="12" t="s">
        <v>86</v>
      </c>
      <c r="AW811" s="12" t="s">
        <v>32</v>
      </c>
      <c r="AX811" s="12" t="s">
        <v>76</v>
      </c>
      <c r="AY811" s="235" t="s">
        <v>155</v>
      </c>
    </row>
    <row r="812" s="12" customFormat="1">
      <c r="A812" s="12"/>
      <c r="B812" s="224"/>
      <c r="C812" s="225"/>
      <c r="D812" s="226" t="s">
        <v>162</v>
      </c>
      <c r="E812" s="227" t="s">
        <v>1</v>
      </c>
      <c r="F812" s="228" t="s">
        <v>913</v>
      </c>
      <c r="G812" s="225"/>
      <c r="H812" s="229">
        <v>-0.80000000000000004</v>
      </c>
      <c r="I812" s="230"/>
      <c r="J812" s="225"/>
      <c r="K812" s="225"/>
      <c r="L812" s="231"/>
      <c r="M812" s="232"/>
      <c r="N812" s="233"/>
      <c r="O812" s="233"/>
      <c r="P812" s="233"/>
      <c r="Q812" s="233"/>
      <c r="R812" s="233"/>
      <c r="S812" s="233"/>
      <c r="T812" s="234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T812" s="235" t="s">
        <v>162</v>
      </c>
      <c r="AU812" s="235" t="s">
        <v>84</v>
      </c>
      <c r="AV812" s="12" t="s">
        <v>86</v>
      </c>
      <c r="AW812" s="12" t="s">
        <v>32</v>
      </c>
      <c r="AX812" s="12" t="s">
        <v>76</v>
      </c>
      <c r="AY812" s="235" t="s">
        <v>155</v>
      </c>
    </row>
    <row r="813" s="12" customFormat="1">
      <c r="A813" s="12"/>
      <c r="B813" s="224"/>
      <c r="C813" s="225"/>
      <c r="D813" s="226" t="s">
        <v>162</v>
      </c>
      <c r="E813" s="227" t="s">
        <v>1</v>
      </c>
      <c r="F813" s="228" t="s">
        <v>1191</v>
      </c>
      <c r="G813" s="225"/>
      <c r="H813" s="229">
        <v>12.359999999999999</v>
      </c>
      <c r="I813" s="230"/>
      <c r="J813" s="225"/>
      <c r="K813" s="225"/>
      <c r="L813" s="231"/>
      <c r="M813" s="232"/>
      <c r="N813" s="233"/>
      <c r="O813" s="233"/>
      <c r="P813" s="233"/>
      <c r="Q813" s="233"/>
      <c r="R813" s="233"/>
      <c r="S813" s="233"/>
      <c r="T813" s="234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T813" s="235" t="s">
        <v>162</v>
      </c>
      <c r="AU813" s="235" t="s">
        <v>84</v>
      </c>
      <c r="AV813" s="12" t="s">
        <v>86</v>
      </c>
      <c r="AW813" s="12" t="s">
        <v>32</v>
      </c>
      <c r="AX813" s="12" t="s">
        <v>76</v>
      </c>
      <c r="AY813" s="235" t="s">
        <v>155</v>
      </c>
    </row>
    <row r="814" s="12" customFormat="1">
      <c r="A814" s="12"/>
      <c r="B814" s="224"/>
      <c r="C814" s="225"/>
      <c r="D814" s="226" t="s">
        <v>162</v>
      </c>
      <c r="E814" s="227" t="s">
        <v>1</v>
      </c>
      <c r="F814" s="228" t="s">
        <v>1191</v>
      </c>
      <c r="G814" s="225"/>
      <c r="H814" s="229">
        <v>12.359999999999999</v>
      </c>
      <c r="I814" s="230"/>
      <c r="J814" s="225"/>
      <c r="K814" s="225"/>
      <c r="L814" s="231"/>
      <c r="M814" s="232"/>
      <c r="N814" s="233"/>
      <c r="O814" s="233"/>
      <c r="P814" s="233"/>
      <c r="Q814" s="233"/>
      <c r="R814" s="233"/>
      <c r="S814" s="233"/>
      <c r="T814" s="234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T814" s="235" t="s">
        <v>162</v>
      </c>
      <c r="AU814" s="235" t="s">
        <v>84</v>
      </c>
      <c r="AV814" s="12" t="s">
        <v>86</v>
      </c>
      <c r="AW814" s="12" t="s">
        <v>32</v>
      </c>
      <c r="AX814" s="12" t="s">
        <v>76</v>
      </c>
      <c r="AY814" s="235" t="s">
        <v>155</v>
      </c>
    </row>
    <row r="815" s="12" customFormat="1">
      <c r="A815" s="12"/>
      <c r="B815" s="224"/>
      <c r="C815" s="225"/>
      <c r="D815" s="226" t="s">
        <v>162</v>
      </c>
      <c r="E815" s="227" t="s">
        <v>1</v>
      </c>
      <c r="F815" s="228" t="s">
        <v>1192</v>
      </c>
      <c r="G815" s="225"/>
      <c r="H815" s="229">
        <v>40.844999999999999</v>
      </c>
      <c r="I815" s="230"/>
      <c r="J815" s="225"/>
      <c r="K815" s="225"/>
      <c r="L815" s="231"/>
      <c r="M815" s="232"/>
      <c r="N815" s="233"/>
      <c r="O815" s="233"/>
      <c r="P815" s="233"/>
      <c r="Q815" s="233"/>
      <c r="R815" s="233"/>
      <c r="S815" s="233"/>
      <c r="T815" s="234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T815" s="235" t="s">
        <v>162</v>
      </c>
      <c r="AU815" s="235" t="s">
        <v>84</v>
      </c>
      <c r="AV815" s="12" t="s">
        <v>86</v>
      </c>
      <c r="AW815" s="12" t="s">
        <v>32</v>
      </c>
      <c r="AX815" s="12" t="s">
        <v>76</v>
      </c>
      <c r="AY815" s="235" t="s">
        <v>155</v>
      </c>
    </row>
    <row r="816" s="12" customFormat="1">
      <c r="A816" s="12"/>
      <c r="B816" s="224"/>
      <c r="C816" s="225"/>
      <c r="D816" s="226" t="s">
        <v>162</v>
      </c>
      <c r="E816" s="227" t="s">
        <v>1</v>
      </c>
      <c r="F816" s="228" t="s">
        <v>1193</v>
      </c>
      <c r="G816" s="225"/>
      <c r="H816" s="229">
        <v>12</v>
      </c>
      <c r="I816" s="230"/>
      <c r="J816" s="225"/>
      <c r="K816" s="225"/>
      <c r="L816" s="231"/>
      <c r="M816" s="232"/>
      <c r="N816" s="233"/>
      <c r="O816" s="233"/>
      <c r="P816" s="233"/>
      <c r="Q816" s="233"/>
      <c r="R816" s="233"/>
      <c r="S816" s="233"/>
      <c r="T816" s="234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T816" s="235" t="s">
        <v>162</v>
      </c>
      <c r="AU816" s="235" t="s">
        <v>84</v>
      </c>
      <c r="AV816" s="12" t="s">
        <v>86</v>
      </c>
      <c r="AW816" s="12" t="s">
        <v>32</v>
      </c>
      <c r="AX816" s="12" t="s">
        <v>76</v>
      </c>
      <c r="AY816" s="235" t="s">
        <v>155</v>
      </c>
    </row>
    <row r="817" s="12" customFormat="1">
      <c r="A817" s="12"/>
      <c r="B817" s="224"/>
      <c r="C817" s="225"/>
      <c r="D817" s="226" t="s">
        <v>162</v>
      </c>
      <c r="E817" s="227" t="s">
        <v>1</v>
      </c>
      <c r="F817" s="228" t="s">
        <v>922</v>
      </c>
      <c r="G817" s="225"/>
      <c r="H817" s="229">
        <v>1.825</v>
      </c>
      <c r="I817" s="230"/>
      <c r="J817" s="225"/>
      <c r="K817" s="225"/>
      <c r="L817" s="231"/>
      <c r="M817" s="232"/>
      <c r="N817" s="233"/>
      <c r="O817" s="233"/>
      <c r="P817" s="233"/>
      <c r="Q817" s="233"/>
      <c r="R817" s="233"/>
      <c r="S817" s="233"/>
      <c r="T817" s="234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T817" s="235" t="s">
        <v>162</v>
      </c>
      <c r="AU817" s="235" t="s">
        <v>84</v>
      </c>
      <c r="AV817" s="12" t="s">
        <v>86</v>
      </c>
      <c r="AW817" s="12" t="s">
        <v>32</v>
      </c>
      <c r="AX817" s="12" t="s">
        <v>76</v>
      </c>
      <c r="AY817" s="235" t="s">
        <v>155</v>
      </c>
    </row>
    <row r="818" s="12" customFormat="1">
      <c r="A818" s="12"/>
      <c r="B818" s="224"/>
      <c r="C818" s="225"/>
      <c r="D818" s="226" t="s">
        <v>162</v>
      </c>
      <c r="E818" s="227" t="s">
        <v>1</v>
      </c>
      <c r="F818" s="228" t="s">
        <v>923</v>
      </c>
      <c r="G818" s="225"/>
      <c r="H818" s="229">
        <v>-1.5</v>
      </c>
      <c r="I818" s="230"/>
      <c r="J818" s="225"/>
      <c r="K818" s="225"/>
      <c r="L818" s="231"/>
      <c r="M818" s="232"/>
      <c r="N818" s="233"/>
      <c r="O818" s="233"/>
      <c r="P818" s="233"/>
      <c r="Q818" s="233"/>
      <c r="R818" s="233"/>
      <c r="S818" s="233"/>
      <c r="T818" s="234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T818" s="235" t="s">
        <v>162</v>
      </c>
      <c r="AU818" s="235" t="s">
        <v>84</v>
      </c>
      <c r="AV818" s="12" t="s">
        <v>86</v>
      </c>
      <c r="AW818" s="12" t="s">
        <v>32</v>
      </c>
      <c r="AX818" s="12" t="s">
        <v>76</v>
      </c>
      <c r="AY818" s="235" t="s">
        <v>155</v>
      </c>
    </row>
    <row r="819" s="12" customFormat="1">
      <c r="A819" s="12"/>
      <c r="B819" s="224"/>
      <c r="C819" s="225"/>
      <c r="D819" s="226" t="s">
        <v>162</v>
      </c>
      <c r="E819" s="227" t="s">
        <v>1</v>
      </c>
      <c r="F819" s="228" t="s">
        <v>1194</v>
      </c>
      <c r="G819" s="225"/>
      <c r="H819" s="229">
        <v>12.4</v>
      </c>
      <c r="I819" s="230"/>
      <c r="J819" s="225"/>
      <c r="K819" s="225"/>
      <c r="L819" s="231"/>
      <c r="M819" s="232"/>
      <c r="N819" s="233"/>
      <c r="O819" s="233"/>
      <c r="P819" s="233"/>
      <c r="Q819" s="233"/>
      <c r="R819" s="233"/>
      <c r="S819" s="233"/>
      <c r="T819" s="234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T819" s="235" t="s">
        <v>162</v>
      </c>
      <c r="AU819" s="235" t="s">
        <v>84</v>
      </c>
      <c r="AV819" s="12" t="s">
        <v>86</v>
      </c>
      <c r="AW819" s="12" t="s">
        <v>32</v>
      </c>
      <c r="AX819" s="12" t="s">
        <v>76</v>
      </c>
      <c r="AY819" s="235" t="s">
        <v>155</v>
      </c>
    </row>
    <row r="820" s="13" customFormat="1">
      <c r="A820" s="13"/>
      <c r="B820" s="236"/>
      <c r="C820" s="237"/>
      <c r="D820" s="226" t="s">
        <v>162</v>
      </c>
      <c r="E820" s="238" t="s">
        <v>1</v>
      </c>
      <c r="F820" s="239" t="s">
        <v>164</v>
      </c>
      <c r="G820" s="237"/>
      <c r="H820" s="240">
        <v>451.44</v>
      </c>
      <c r="I820" s="241"/>
      <c r="J820" s="237"/>
      <c r="K820" s="237"/>
      <c r="L820" s="242"/>
      <c r="M820" s="243"/>
      <c r="N820" s="244"/>
      <c r="O820" s="244"/>
      <c r="P820" s="244"/>
      <c r="Q820" s="244"/>
      <c r="R820" s="244"/>
      <c r="S820" s="244"/>
      <c r="T820" s="245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6" t="s">
        <v>162</v>
      </c>
      <c r="AU820" s="246" t="s">
        <v>84</v>
      </c>
      <c r="AV820" s="13" t="s">
        <v>160</v>
      </c>
      <c r="AW820" s="13" t="s">
        <v>32</v>
      </c>
      <c r="AX820" s="13" t="s">
        <v>84</v>
      </c>
      <c r="AY820" s="246" t="s">
        <v>155</v>
      </c>
    </row>
    <row r="821" s="2" customFormat="1" ht="21.75" customHeight="1">
      <c r="A821" s="37"/>
      <c r="B821" s="38"/>
      <c r="C821" s="210" t="s">
        <v>1195</v>
      </c>
      <c r="D821" s="210" t="s">
        <v>156</v>
      </c>
      <c r="E821" s="211" t="s">
        <v>1196</v>
      </c>
      <c r="F821" s="212" t="s">
        <v>1197</v>
      </c>
      <c r="G821" s="213" t="s">
        <v>159</v>
      </c>
      <c r="H821" s="214">
        <v>16.510000000000002</v>
      </c>
      <c r="I821" s="215"/>
      <c r="J821" s="216">
        <f>ROUND(I821*H821,2)</f>
        <v>0</v>
      </c>
      <c r="K821" s="217"/>
      <c r="L821" s="43"/>
      <c r="M821" s="218" t="s">
        <v>1</v>
      </c>
      <c r="N821" s="219" t="s">
        <v>41</v>
      </c>
      <c r="O821" s="90"/>
      <c r="P821" s="220">
        <f>O821*H821</f>
        <v>0</v>
      </c>
      <c r="Q821" s="220">
        <v>0</v>
      </c>
      <c r="R821" s="220">
        <f>Q821*H821</f>
        <v>0</v>
      </c>
      <c r="S821" s="220">
        <v>0</v>
      </c>
      <c r="T821" s="221">
        <f>S821*H821</f>
        <v>0</v>
      </c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R821" s="222" t="s">
        <v>191</v>
      </c>
      <c r="AT821" s="222" t="s">
        <v>156</v>
      </c>
      <c r="AU821" s="222" t="s">
        <v>84</v>
      </c>
      <c r="AY821" s="16" t="s">
        <v>155</v>
      </c>
      <c r="BE821" s="223">
        <f>IF(N821="základní",J821,0)</f>
        <v>0</v>
      </c>
      <c r="BF821" s="223">
        <f>IF(N821="snížená",J821,0)</f>
        <v>0</v>
      </c>
      <c r="BG821" s="223">
        <f>IF(N821="zákl. přenesená",J821,0)</f>
        <v>0</v>
      </c>
      <c r="BH821" s="223">
        <f>IF(N821="sníž. přenesená",J821,0)</f>
        <v>0</v>
      </c>
      <c r="BI821" s="223">
        <f>IF(N821="nulová",J821,0)</f>
        <v>0</v>
      </c>
      <c r="BJ821" s="16" t="s">
        <v>84</v>
      </c>
      <c r="BK821" s="223">
        <f>ROUND(I821*H821,2)</f>
        <v>0</v>
      </c>
      <c r="BL821" s="16" t="s">
        <v>191</v>
      </c>
      <c r="BM821" s="222" t="s">
        <v>1198</v>
      </c>
    </row>
    <row r="822" s="12" customFormat="1">
      <c r="A822" s="12"/>
      <c r="B822" s="224"/>
      <c r="C822" s="225"/>
      <c r="D822" s="226" t="s">
        <v>162</v>
      </c>
      <c r="E822" s="227" t="s">
        <v>1</v>
      </c>
      <c r="F822" s="228" t="s">
        <v>1199</v>
      </c>
      <c r="G822" s="225"/>
      <c r="H822" s="229">
        <v>12.02</v>
      </c>
      <c r="I822" s="230"/>
      <c r="J822" s="225"/>
      <c r="K822" s="225"/>
      <c r="L822" s="231"/>
      <c r="M822" s="232"/>
      <c r="N822" s="233"/>
      <c r="O822" s="233"/>
      <c r="P822" s="233"/>
      <c r="Q822" s="233"/>
      <c r="R822" s="233"/>
      <c r="S822" s="233"/>
      <c r="T822" s="234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T822" s="235" t="s">
        <v>162</v>
      </c>
      <c r="AU822" s="235" t="s">
        <v>84</v>
      </c>
      <c r="AV822" s="12" t="s">
        <v>86</v>
      </c>
      <c r="AW822" s="12" t="s">
        <v>32</v>
      </c>
      <c r="AX822" s="12" t="s">
        <v>76</v>
      </c>
      <c r="AY822" s="235" t="s">
        <v>155</v>
      </c>
    </row>
    <row r="823" s="12" customFormat="1">
      <c r="A823" s="12"/>
      <c r="B823" s="224"/>
      <c r="C823" s="225"/>
      <c r="D823" s="226" t="s">
        <v>162</v>
      </c>
      <c r="E823" s="227" t="s">
        <v>1</v>
      </c>
      <c r="F823" s="228" t="s">
        <v>1200</v>
      </c>
      <c r="G823" s="225"/>
      <c r="H823" s="229">
        <v>4.4900000000000002</v>
      </c>
      <c r="I823" s="230"/>
      <c r="J823" s="225"/>
      <c r="K823" s="225"/>
      <c r="L823" s="231"/>
      <c r="M823" s="232"/>
      <c r="N823" s="233"/>
      <c r="O823" s="233"/>
      <c r="P823" s="233"/>
      <c r="Q823" s="233"/>
      <c r="R823" s="233"/>
      <c r="S823" s="233"/>
      <c r="T823" s="234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T823" s="235" t="s">
        <v>162</v>
      </c>
      <c r="AU823" s="235" t="s">
        <v>84</v>
      </c>
      <c r="AV823" s="12" t="s">
        <v>86</v>
      </c>
      <c r="AW823" s="12" t="s">
        <v>32</v>
      </c>
      <c r="AX823" s="12" t="s">
        <v>76</v>
      </c>
      <c r="AY823" s="235" t="s">
        <v>155</v>
      </c>
    </row>
    <row r="824" s="13" customFormat="1">
      <c r="A824" s="13"/>
      <c r="B824" s="236"/>
      <c r="C824" s="237"/>
      <c r="D824" s="226" t="s">
        <v>162</v>
      </c>
      <c r="E824" s="238" t="s">
        <v>1</v>
      </c>
      <c r="F824" s="239" t="s">
        <v>164</v>
      </c>
      <c r="G824" s="237"/>
      <c r="H824" s="240">
        <v>16.510000000000002</v>
      </c>
      <c r="I824" s="241"/>
      <c r="J824" s="237"/>
      <c r="K824" s="237"/>
      <c r="L824" s="242"/>
      <c r="M824" s="243"/>
      <c r="N824" s="244"/>
      <c r="O824" s="244"/>
      <c r="P824" s="244"/>
      <c r="Q824" s="244"/>
      <c r="R824" s="244"/>
      <c r="S824" s="244"/>
      <c r="T824" s="245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6" t="s">
        <v>162</v>
      </c>
      <c r="AU824" s="246" t="s">
        <v>84</v>
      </c>
      <c r="AV824" s="13" t="s">
        <v>160</v>
      </c>
      <c r="AW824" s="13" t="s">
        <v>32</v>
      </c>
      <c r="AX824" s="13" t="s">
        <v>84</v>
      </c>
      <c r="AY824" s="246" t="s">
        <v>155</v>
      </c>
    </row>
    <row r="825" s="2" customFormat="1" ht="21.75" customHeight="1">
      <c r="A825" s="37"/>
      <c r="B825" s="38"/>
      <c r="C825" s="210" t="s">
        <v>1201</v>
      </c>
      <c r="D825" s="210" t="s">
        <v>156</v>
      </c>
      <c r="E825" s="211" t="s">
        <v>1202</v>
      </c>
      <c r="F825" s="212" t="s">
        <v>1203</v>
      </c>
      <c r="G825" s="213" t="s">
        <v>340</v>
      </c>
      <c r="H825" s="214">
        <v>6.0519999999999996</v>
      </c>
      <c r="I825" s="215"/>
      <c r="J825" s="216">
        <f>ROUND(I825*H825,2)</f>
        <v>0</v>
      </c>
      <c r="K825" s="217"/>
      <c r="L825" s="43"/>
      <c r="M825" s="218" t="s">
        <v>1</v>
      </c>
      <c r="N825" s="219" t="s">
        <v>41</v>
      </c>
      <c r="O825" s="90"/>
      <c r="P825" s="220">
        <f>O825*H825</f>
        <v>0</v>
      </c>
      <c r="Q825" s="220">
        <v>0</v>
      </c>
      <c r="R825" s="220">
        <f>Q825*H825</f>
        <v>0</v>
      </c>
      <c r="S825" s="220">
        <v>0</v>
      </c>
      <c r="T825" s="221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222" t="s">
        <v>191</v>
      </c>
      <c r="AT825" s="222" t="s">
        <v>156</v>
      </c>
      <c r="AU825" s="222" t="s">
        <v>84</v>
      </c>
      <c r="AY825" s="16" t="s">
        <v>155</v>
      </c>
      <c r="BE825" s="223">
        <f>IF(N825="základní",J825,0)</f>
        <v>0</v>
      </c>
      <c r="BF825" s="223">
        <f>IF(N825="snížená",J825,0)</f>
        <v>0</v>
      </c>
      <c r="BG825" s="223">
        <f>IF(N825="zákl. přenesená",J825,0)</f>
        <v>0</v>
      </c>
      <c r="BH825" s="223">
        <f>IF(N825="sníž. přenesená",J825,0)</f>
        <v>0</v>
      </c>
      <c r="BI825" s="223">
        <f>IF(N825="nulová",J825,0)</f>
        <v>0</v>
      </c>
      <c r="BJ825" s="16" t="s">
        <v>84</v>
      </c>
      <c r="BK825" s="223">
        <f>ROUND(I825*H825,2)</f>
        <v>0</v>
      </c>
      <c r="BL825" s="16" t="s">
        <v>191</v>
      </c>
      <c r="BM825" s="222" t="s">
        <v>1204</v>
      </c>
    </row>
    <row r="826" s="11" customFormat="1" ht="25.92" customHeight="1">
      <c r="A826" s="11"/>
      <c r="B826" s="196"/>
      <c r="C826" s="197"/>
      <c r="D826" s="198" t="s">
        <v>75</v>
      </c>
      <c r="E826" s="199" t="s">
        <v>1205</v>
      </c>
      <c r="F826" s="199" t="s">
        <v>1206</v>
      </c>
      <c r="G826" s="197"/>
      <c r="H826" s="197"/>
      <c r="I826" s="200"/>
      <c r="J826" s="201">
        <f>BK826</f>
        <v>0</v>
      </c>
      <c r="K826" s="197"/>
      <c r="L826" s="202"/>
      <c r="M826" s="203"/>
      <c r="N826" s="204"/>
      <c r="O826" s="204"/>
      <c r="P826" s="205">
        <f>SUM(P827:P833)</f>
        <v>0</v>
      </c>
      <c r="Q826" s="204"/>
      <c r="R826" s="205">
        <f>SUM(R827:R833)</f>
        <v>0</v>
      </c>
      <c r="S826" s="204"/>
      <c r="T826" s="206">
        <f>SUM(T827:T833)</f>
        <v>0</v>
      </c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  <c r="AE826" s="11"/>
      <c r="AR826" s="207" t="s">
        <v>86</v>
      </c>
      <c r="AT826" s="208" t="s">
        <v>75</v>
      </c>
      <c r="AU826" s="208" t="s">
        <v>76</v>
      </c>
      <c r="AY826" s="207" t="s">
        <v>155</v>
      </c>
      <c r="BK826" s="209">
        <f>SUM(BK827:BK833)</f>
        <v>0</v>
      </c>
    </row>
    <row r="827" s="2" customFormat="1" ht="21.75" customHeight="1">
      <c r="A827" s="37"/>
      <c r="B827" s="38"/>
      <c r="C827" s="210" t="s">
        <v>1207</v>
      </c>
      <c r="D827" s="210" t="s">
        <v>156</v>
      </c>
      <c r="E827" s="211" t="s">
        <v>1208</v>
      </c>
      <c r="F827" s="212" t="s">
        <v>1209</v>
      </c>
      <c r="G827" s="213" t="s">
        <v>159</v>
      </c>
      <c r="H827" s="214">
        <v>1.54</v>
      </c>
      <c r="I827" s="215"/>
      <c r="J827" s="216">
        <f>ROUND(I827*H827,2)</f>
        <v>0</v>
      </c>
      <c r="K827" s="217"/>
      <c r="L827" s="43"/>
      <c r="M827" s="218" t="s">
        <v>1</v>
      </c>
      <c r="N827" s="219" t="s">
        <v>41</v>
      </c>
      <c r="O827" s="90"/>
      <c r="P827" s="220">
        <f>O827*H827</f>
        <v>0</v>
      </c>
      <c r="Q827" s="220">
        <v>0</v>
      </c>
      <c r="R827" s="220">
        <f>Q827*H827</f>
        <v>0</v>
      </c>
      <c r="S827" s="220">
        <v>0</v>
      </c>
      <c r="T827" s="221">
        <f>S827*H827</f>
        <v>0</v>
      </c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R827" s="222" t="s">
        <v>191</v>
      </c>
      <c r="AT827" s="222" t="s">
        <v>156</v>
      </c>
      <c r="AU827" s="222" t="s">
        <v>84</v>
      </c>
      <c r="AY827" s="16" t="s">
        <v>155</v>
      </c>
      <c r="BE827" s="223">
        <f>IF(N827="základní",J827,0)</f>
        <v>0</v>
      </c>
      <c r="BF827" s="223">
        <f>IF(N827="snížená",J827,0)</f>
        <v>0</v>
      </c>
      <c r="BG827" s="223">
        <f>IF(N827="zákl. přenesená",J827,0)</f>
        <v>0</v>
      </c>
      <c r="BH827" s="223">
        <f>IF(N827="sníž. přenesená",J827,0)</f>
        <v>0</v>
      </c>
      <c r="BI827" s="223">
        <f>IF(N827="nulová",J827,0)</f>
        <v>0</v>
      </c>
      <c r="BJ827" s="16" t="s">
        <v>84</v>
      </c>
      <c r="BK827" s="223">
        <f>ROUND(I827*H827,2)</f>
        <v>0</v>
      </c>
      <c r="BL827" s="16" t="s">
        <v>191</v>
      </c>
      <c r="BM827" s="222" t="s">
        <v>1210</v>
      </c>
    </row>
    <row r="828" s="12" customFormat="1">
      <c r="A828" s="12"/>
      <c r="B828" s="224"/>
      <c r="C828" s="225"/>
      <c r="D828" s="226" t="s">
        <v>162</v>
      </c>
      <c r="E828" s="227" t="s">
        <v>1</v>
      </c>
      <c r="F828" s="228" t="s">
        <v>1211</v>
      </c>
      <c r="G828" s="225"/>
      <c r="H828" s="229">
        <v>1.54</v>
      </c>
      <c r="I828" s="230"/>
      <c r="J828" s="225"/>
      <c r="K828" s="225"/>
      <c r="L828" s="231"/>
      <c r="M828" s="232"/>
      <c r="N828" s="233"/>
      <c r="O828" s="233"/>
      <c r="P828" s="233"/>
      <c r="Q828" s="233"/>
      <c r="R828" s="233"/>
      <c r="S828" s="233"/>
      <c r="T828" s="234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T828" s="235" t="s">
        <v>162</v>
      </c>
      <c r="AU828" s="235" t="s">
        <v>84</v>
      </c>
      <c r="AV828" s="12" t="s">
        <v>86</v>
      </c>
      <c r="AW828" s="12" t="s">
        <v>32</v>
      </c>
      <c r="AX828" s="12" t="s">
        <v>76</v>
      </c>
      <c r="AY828" s="235" t="s">
        <v>155</v>
      </c>
    </row>
    <row r="829" s="13" customFormat="1">
      <c r="A829" s="13"/>
      <c r="B829" s="236"/>
      <c r="C829" s="237"/>
      <c r="D829" s="226" t="s">
        <v>162</v>
      </c>
      <c r="E829" s="238" t="s">
        <v>1</v>
      </c>
      <c r="F829" s="239" t="s">
        <v>164</v>
      </c>
      <c r="G829" s="237"/>
      <c r="H829" s="240">
        <v>1.54</v>
      </c>
      <c r="I829" s="241"/>
      <c r="J829" s="237"/>
      <c r="K829" s="237"/>
      <c r="L829" s="242"/>
      <c r="M829" s="243"/>
      <c r="N829" s="244"/>
      <c r="O829" s="244"/>
      <c r="P829" s="244"/>
      <c r="Q829" s="244"/>
      <c r="R829" s="244"/>
      <c r="S829" s="244"/>
      <c r="T829" s="245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6" t="s">
        <v>162</v>
      </c>
      <c r="AU829" s="246" t="s">
        <v>84</v>
      </c>
      <c r="AV829" s="13" t="s">
        <v>160</v>
      </c>
      <c r="AW829" s="13" t="s">
        <v>32</v>
      </c>
      <c r="AX829" s="13" t="s">
        <v>84</v>
      </c>
      <c r="AY829" s="246" t="s">
        <v>155</v>
      </c>
    </row>
    <row r="830" s="2" customFormat="1" ht="33" customHeight="1">
      <c r="A830" s="37"/>
      <c r="B830" s="38"/>
      <c r="C830" s="210" t="s">
        <v>1212</v>
      </c>
      <c r="D830" s="210" t="s">
        <v>156</v>
      </c>
      <c r="E830" s="211" t="s">
        <v>1213</v>
      </c>
      <c r="F830" s="212" t="s">
        <v>1214</v>
      </c>
      <c r="G830" s="213" t="s">
        <v>159</v>
      </c>
      <c r="H830" s="214">
        <v>1.54</v>
      </c>
      <c r="I830" s="215"/>
      <c r="J830" s="216">
        <f>ROUND(I830*H830,2)</f>
        <v>0</v>
      </c>
      <c r="K830" s="217"/>
      <c r="L830" s="43"/>
      <c r="M830" s="218" t="s">
        <v>1</v>
      </c>
      <c r="N830" s="219" t="s">
        <v>41</v>
      </c>
      <c r="O830" s="90"/>
      <c r="P830" s="220">
        <f>O830*H830</f>
        <v>0</v>
      </c>
      <c r="Q830" s="220">
        <v>0</v>
      </c>
      <c r="R830" s="220">
        <f>Q830*H830</f>
        <v>0</v>
      </c>
      <c r="S830" s="220">
        <v>0</v>
      </c>
      <c r="T830" s="221">
        <f>S830*H830</f>
        <v>0</v>
      </c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R830" s="222" t="s">
        <v>191</v>
      </c>
      <c r="AT830" s="222" t="s">
        <v>156</v>
      </c>
      <c r="AU830" s="222" t="s">
        <v>84</v>
      </c>
      <c r="AY830" s="16" t="s">
        <v>155</v>
      </c>
      <c r="BE830" s="223">
        <f>IF(N830="základní",J830,0)</f>
        <v>0</v>
      </c>
      <c r="BF830" s="223">
        <f>IF(N830="snížená",J830,0)</f>
        <v>0</v>
      </c>
      <c r="BG830" s="223">
        <f>IF(N830="zákl. přenesená",J830,0)</f>
        <v>0</v>
      </c>
      <c r="BH830" s="223">
        <f>IF(N830="sníž. přenesená",J830,0)</f>
        <v>0</v>
      </c>
      <c r="BI830" s="223">
        <f>IF(N830="nulová",J830,0)</f>
        <v>0</v>
      </c>
      <c r="BJ830" s="16" t="s">
        <v>84</v>
      </c>
      <c r="BK830" s="223">
        <f>ROUND(I830*H830,2)</f>
        <v>0</v>
      </c>
      <c r="BL830" s="16" t="s">
        <v>191</v>
      </c>
      <c r="BM830" s="222" t="s">
        <v>1215</v>
      </c>
    </row>
    <row r="831" s="12" customFormat="1">
      <c r="A831" s="12"/>
      <c r="B831" s="224"/>
      <c r="C831" s="225"/>
      <c r="D831" s="226" t="s">
        <v>162</v>
      </c>
      <c r="E831" s="227" t="s">
        <v>1</v>
      </c>
      <c r="F831" s="228" t="s">
        <v>1211</v>
      </c>
      <c r="G831" s="225"/>
      <c r="H831" s="229">
        <v>1.54</v>
      </c>
      <c r="I831" s="230"/>
      <c r="J831" s="225"/>
      <c r="K831" s="225"/>
      <c r="L831" s="231"/>
      <c r="M831" s="232"/>
      <c r="N831" s="233"/>
      <c r="O831" s="233"/>
      <c r="P831" s="233"/>
      <c r="Q831" s="233"/>
      <c r="R831" s="233"/>
      <c r="S831" s="233"/>
      <c r="T831" s="234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T831" s="235" t="s">
        <v>162</v>
      </c>
      <c r="AU831" s="235" t="s">
        <v>84</v>
      </c>
      <c r="AV831" s="12" t="s">
        <v>86</v>
      </c>
      <c r="AW831" s="12" t="s">
        <v>32</v>
      </c>
      <c r="AX831" s="12" t="s">
        <v>76</v>
      </c>
      <c r="AY831" s="235" t="s">
        <v>155</v>
      </c>
    </row>
    <row r="832" s="13" customFormat="1">
      <c r="A832" s="13"/>
      <c r="B832" s="236"/>
      <c r="C832" s="237"/>
      <c r="D832" s="226" t="s">
        <v>162</v>
      </c>
      <c r="E832" s="238" t="s">
        <v>1</v>
      </c>
      <c r="F832" s="239" t="s">
        <v>164</v>
      </c>
      <c r="G832" s="237"/>
      <c r="H832" s="240">
        <v>1.54</v>
      </c>
      <c r="I832" s="241"/>
      <c r="J832" s="237"/>
      <c r="K832" s="237"/>
      <c r="L832" s="242"/>
      <c r="M832" s="243"/>
      <c r="N832" s="244"/>
      <c r="O832" s="244"/>
      <c r="P832" s="244"/>
      <c r="Q832" s="244"/>
      <c r="R832" s="244"/>
      <c r="S832" s="244"/>
      <c r="T832" s="245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6" t="s">
        <v>162</v>
      </c>
      <c r="AU832" s="246" t="s">
        <v>84</v>
      </c>
      <c r="AV832" s="13" t="s">
        <v>160</v>
      </c>
      <c r="AW832" s="13" t="s">
        <v>32</v>
      </c>
      <c r="AX832" s="13" t="s">
        <v>84</v>
      </c>
      <c r="AY832" s="246" t="s">
        <v>155</v>
      </c>
    </row>
    <row r="833" s="2" customFormat="1" ht="21.75" customHeight="1">
      <c r="A833" s="37"/>
      <c r="B833" s="38"/>
      <c r="C833" s="210" t="s">
        <v>1216</v>
      </c>
      <c r="D833" s="210" t="s">
        <v>156</v>
      </c>
      <c r="E833" s="211" t="s">
        <v>1217</v>
      </c>
      <c r="F833" s="212" t="s">
        <v>1218</v>
      </c>
      <c r="G833" s="213" t="s">
        <v>340</v>
      </c>
      <c r="H833" s="214">
        <v>0.0060000000000000001</v>
      </c>
      <c r="I833" s="215"/>
      <c r="J833" s="216">
        <f>ROUND(I833*H833,2)</f>
        <v>0</v>
      </c>
      <c r="K833" s="217"/>
      <c r="L833" s="43"/>
      <c r="M833" s="218" t="s">
        <v>1</v>
      </c>
      <c r="N833" s="219" t="s">
        <v>41</v>
      </c>
      <c r="O833" s="90"/>
      <c r="P833" s="220">
        <f>O833*H833</f>
        <v>0</v>
      </c>
      <c r="Q833" s="220">
        <v>0</v>
      </c>
      <c r="R833" s="220">
        <f>Q833*H833</f>
        <v>0</v>
      </c>
      <c r="S833" s="220">
        <v>0</v>
      </c>
      <c r="T833" s="221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222" t="s">
        <v>191</v>
      </c>
      <c r="AT833" s="222" t="s">
        <v>156</v>
      </c>
      <c r="AU833" s="222" t="s">
        <v>84</v>
      </c>
      <c r="AY833" s="16" t="s">
        <v>155</v>
      </c>
      <c r="BE833" s="223">
        <f>IF(N833="základní",J833,0)</f>
        <v>0</v>
      </c>
      <c r="BF833" s="223">
        <f>IF(N833="snížená",J833,0)</f>
        <v>0</v>
      </c>
      <c r="BG833" s="223">
        <f>IF(N833="zákl. přenesená",J833,0)</f>
        <v>0</v>
      </c>
      <c r="BH833" s="223">
        <f>IF(N833="sníž. přenesená",J833,0)</f>
        <v>0</v>
      </c>
      <c r="BI833" s="223">
        <f>IF(N833="nulová",J833,0)</f>
        <v>0</v>
      </c>
      <c r="BJ833" s="16" t="s">
        <v>84</v>
      </c>
      <c r="BK833" s="223">
        <f>ROUND(I833*H833,2)</f>
        <v>0</v>
      </c>
      <c r="BL833" s="16" t="s">
        <v>191</v>
      </c>
      <c r="BM833" s="222" t="s">
        <v>1219</v>
      </c>
    </row>
    <row r="834" s="11" customFormat="1" ht="25.92" customHeight="1">
      <c r="A834" s="11"/>
      <c r="B834" s="196"/>
      <c r="C834" s="197"/>
      <c r="D834" s="198" t="s">
        <v>75</v>
      </c>
      <c r="E834" s="199" t="s">
        <v>1220</v>
      </c>
      <c r="F834" s="199" t="s">
        <v>1221</v>
      </c>
      <c r="G834" s="197"/>
      <c r="H834" s="197"/>
      <c r="I834" s="200"/>
      <c r="J834" s="201">
        <f>BK834</f>
        <v>0</v>
      </c>
      <c r="K834" s="197"/>
      <c r="L834" s="202"/>
      <c r="M834" s="203"/>
      <c r="N834" s="204"/>
      <c r="O834" s="204"/>
      <c r="P834" s="205">
        <f>SUM(P835:P839)</f>
        <v>0</v>
      </c>
      <c r="Q834" s="204"/>
      <c r="R834" s="205">
        <f>SUM(R835:R839)</f>
        <v>0</v>
      </c>
      <c r="S834" s="204"/>
      <c r="T834" s="206">
        <f>SUM(T835:T839)</f>
        <v>0</v>
      </c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  <c r="AE834" s="11"/>
      <c r="AR834" s="207" t="s">
        <v>86</v>
      </c>
      <c r="AT834" s="208" t="s">
        <v>75</v>
      </c>
      <c r="AU834" s="208" t="s">
        <v>76</v>
      </c>
      <c r="AY834" s="207" t="s">
        <v>155</v>
      </c>
      <c r="BK834" s="209">
        <f>SUM(BK835:BK839)</f>
        <v>0</v>
      </c>
    </row>
    <row r="835" s="2" customFormat="1" ht="16.5" customHeight="1">
      <c r="A835" s="37"/>
      <c r="B835" s="38"/>
      <c r="C835" s="210" t="s">
        <v>1222</v>
      </c>
      <c r="D835" s="210" t="s">
        <v>156</v>
      </c>
      <c r="E835" s="211" t="s">
        <v>1223</v>
      </c>
      <c r="F835" s="212" t="s">
        <v>1224</v>
      </c>
      <c r="G835" s="213" t="s">
        <v>159</v>
      </c>
      <c r="H835" s="214">
        <v>1.54</v>
      </c>
      <c r="I835" s="215"/>
      <c r="J835" s="216">
        <f>ROUND(I835*H835,2)</f>
        <v>0</v>
      </c>
      <c r="K835" s="217"/>
      <c r="L835" s="43"/>
      <c r="M835" s="218" t="s">
        <v>1</v>
      </c>
      <c r="N835" s="219" t="s">
        <v>41</v>
      </c>
      <c r="O835" s="90"/>
      <c r="P835" s="220">
        <f>O835*H835</f>
        <v>0</v>
      </c>
      <c r="Q835" s="220">
        <v>0</v>
      </c>
      <c r="R835" s="220">
        <f>Q835*H835</f>
        <v>0</v>
      </c>
      <c r="S835" s="220">
        <v>0</v>
      </c>
      <c r="T835" s="221">
        <f>S835*H835</f>
        <v>0</v>
      </c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R835" s="222" t="s">
        <v>191</v>
      </c>
      <c r="AT835" s="222" t="s">
        <v>156</v>
      </c>
      <c r="AU835" s="222" t="s">
        <v>84</v>
      </c>
      <c r="AY835" s="16" t="s">
        <v>155</v>
      </c>
      <c r="BE835" s="223">
        <f>IF(N835="základní",J835,0)</f>
        <v>0</v>
      </c>
      <c r="BF835" s="223">
        <f>IF(N835="snížená",J835,0)</f>
        <v>0</v>
      </c>
      <c r="BG835" s="223">
        <f>IF(N835="zákl. přenesená",J835,0)</f>
        <v>0</v>
      </c>
      <c r="BH835" s="223">
        <f>IF(N835="sníž. přenesená",J835,0)</f>
        <v>0</v>
      </c>
      <c r="BI835" s="223">
        <f>IF(N835="nulová",J835,0)</f>
        <v>0</v>
      </c>
      <c r="BJ835" s="16" t="s">
        <v>84</v>
      </c>
      <c r="BK835" s="223">
        <f>ROUND(I835*H835,2)</f>
        <v>0</v>
      </c>
      <c r="BL835" s="16" t="s">
        <v>191</v>
      </c>
      <c r="BM835" s="222" t="s">
        <v>1225</v>
      </c>
    </row>
    <row r="836" s="2" customFormat="1" ht="16.5" customHeight="1">
      <c r="A836" s="37"/>
      <c r="B836" s="38"/>
      <c r="C836" s="210" t="s">
        <v>1226</v>
      </c>
      <c r="D836" s="210" t="s">
        <v>156</v>
      </c>
      <c r="E836" s="211" t="s">
        <v>1227</v>
      </c>
      <c r="F836" s="212" t="s">
        <v>1228</v>
      </c>
      <c r="G836" s="213" t="s">
        <v>159</v>
      </c>
      <c r="H836" s="214">
        <v>1.54</v>
      </c>
      <c r="I836" s="215"/>
      <c r="J836" s="216">
        <f>ROUND(I836*H836,2)</f>
        <v>0</v>
      </c>
      <c r="K836" s="217"/>
      <c r="L836" s="43"/>
      <c r="M836" s="218" t="s">
        <v>1</v>
      </c>
      <c r="N836" s="219" t="s">
        <v>41</v>
      </c>
      <c r="O836" s="90"/>
      <c r="P836" s="220">
        <f>O836*H836</f>
        <v>0</v>
      </c>
      <c r="Q836" s="220">
        <v>0</v>
      </c>
      <c r="R836" s="220">
        <f>Q836*H836</f>
        <v>0</v>
      </c>
      <c r="S836" s="220">
        <v>0</v>
      </c>
      <c r="T836" s="221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222" t="s">
        <v>191</v>
      </c>
      <c r="AT836" s="222" t="s">
        <v>156</v>
      </c>
      <c r="AU836" s="222" t="s">
        <v>84</v>
      </c>
      <c r="AY836" s="16" t="s">
        <v>155</v>
      </c>
      <c r="BE836" s="223">
        <f>IF(N836="základní",J836,0)</f>
        <v>0</v>
      </c>
      <c r="BF836" s="223">
        <f>IF(N836="snížená",J836,0)</f>
        <v>0</v>
      </c>
      <c r="BG836" s="223">
        <f>IF(N836="zákl. přenesená",J836,0)</f>
        <v>0</v>
      </c>
      <c r="BH836" s="223">
        <f>IF(N836="sníž. přenesená",J836,0)</f>
        <v>0</v>
      </c>
      <c r="BI836" s="223">
        <f>IF(N836="nulová",J836,0)</f>
        <v>0</v>
      </c>
      <c r="BJ836" s="16" t="s">
        <v>84</v>
      </c>
      <c r="BK836" s="223">
        <f>ROUND(I836*H836,2)</f>
        <v>0</v>
      </c>
      <c r="BL836" s="16" t="s">
        <v>191</v>
      </c>
      <c r="BM836" s="222" t="s">
        <v>1229</v>
      </c>
    </row>
    <row r="837" s="12" customFormat="1">
      <c r="A837" s="12"/>
      <c r="B837" s="224"/>
      <c r="C837" s="225"/>
      <c r="D837" s="226" t="s">
        <v>162</v>
      </c>
      <c r="E837" s="227" t="s">
        <v>1</v>
      </c>
      <c r="F837" s="228" t="s">
        <v>1211</v>
      </c>
      <c r="G837" s="225"/>
      <c r="H837" s="229">
        <v>1.54</v>
      </c>
      <c r="I837" s="230"/>
      <c r="J837" s="225"/>
      <c r="K837" s="225"/>
      <c r="L837" s="231"/>
      <c r="M837" s="232"/>
      <c r="N837" s="233"/>
      <c r="O837" s="233"/>
      <c r="P837" s="233"/>
      <c r="Q837" s="233"/>
      <c r="R837" s="233"/>
      <c r="S837" s="233"/>
      <c r="T837" s="234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T837" s="235" t="s">
        <v>162</v>
      </c>
      <c r="AU837" s="235" t="s">
        <v>84</v>
      </c>
      <c r="AV837" s="12" t="s">
        <v>86</v>
      </c>
      <c r="AW837" s="12" t="s">
        <v>32</v>
      </c>
      <c r="AX837" s="12" t="s">
        <v>76</v>
      </c>
      <c r="AY837" s="235" t="s">
        <v>155</v>
      </c>
    </row>
    <row r="838" s="13" customFormat="1">
      <c r="A838" s="13"/>
      <c r="B838" s="236"/>
      <c r="C838" s="237"/>
      <c r="D838" s="226" t="s">
        <v>162</v>
      </c>
      <c r="E838" s="238" t="s">
        <v>1</v>
      </c>
      <c r="F838" s="239" t="s">
        <v>164</v>
      </c>
      <c r="G838" s="237"/>
      <c r="H838" s="240">
        <v>1.54</v>
      </c>
      <c r="I838" s="241"/>
      <c r="J838" s="237"/>
      <c r="K838" s="237"/>
      <c r="L838" s="242"/>
      <c r="M838" s="243"/>
      <c r="N838" s="244"/>
      <c r="O838" s="244"/>
      <c r="P838" s="244"/>
      <c r="Q838" s="244"/>
      <c r="R838" s="244"/>
      <c r="S838" s="244"/>
      <c r="T838" s="245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6" t="s">
        <v>162</v>
      </c>
      <c r="AU838" s="246" t="s">
        <v>84</v>
      </c>
      <c r="AV838" s="13" t="s">
        <v>160</v>
      </c>
      <c r="AW838" s="13" t="s">
        <v>32</v>
      </c>
      <c r="AX838" s="13" t="s">
        <v>84</v>
      </c>
      <c r="AY838" s="246" t="s">
        <v>155</v>
      </c>
    </row>
    <row r="839" s="2" customFormat="1" ht="21.75" customHeight="1">
      <c r="A839" s="37"/>
      <c r="B839" s="38"/>
      <c r="C839" s="210" t="s">
        <v>1230</v>
      </c>
      <c r="D839" s="210" t="s">
        <v>156</v>
      </c>
      <c r="E839" s="211" t="s">
        <v>1231</v>
      </c>
      <c r="F839" s="212" t="s">
        <v>1232</v>
      </c>
      <c r="G839" s="213" t="s">
        <v>340</v>
      </c>
      <c r="H839" s="214">
        <v>0.0050000000000000001</v>
      </c>
      <c r="I839" s="215"/>
      <c r="J839" s="216">
        <f>ROUND(I839*H839,2)</f>
        <v>0</v>
      </c>
      <c r="K839" s="217"/>
      <c r="L839" s="43"/>
      <c r="M839" s="218" t="s">
        <v>1</v>
      </c>
      <c r="N839" s="219" t="s">
        <v>41</v>
      </c>
      <c r="O839" s="90"/>
      <c r="P839" s="220">
        <f>O839*H839</f>
        <v>0</v>
      </c>
      <c r="Q839" s="220">
        <v>0</v>
      </c>
      <c r="R839" s="220">
        <f>Q839*H839</f>
        <v>0</v>
      </c>
      <c r="S839" s="220">
        <v>0</v>
      </c>
      <c r="T839" s="221">
        <f>S839*H839</f>
        <v>0</v>
      </c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R839" s="222" t="s">
        <v>191</v>
      </c>
      <c r="AT839" s="222" t="s">
        <v>156</v>
      </c>
      <c r="AU839" s="222" t="s">
        <v>84</v>
      </c>
      <c r="AY839" s="16" t="s">
        <v>155</v>
      </c>
      <c r="BE839" s="223">
        <f>IF(N839="základní",J839,0)</f>
        <v>0</v>
      </c>
      <c r="BF839" s="223">
        <f>IF(N839="snížená",J839,0)</f>
        <v>0</v>
      </c>
      <c r="BG839" s="223">
        <f>IF(N839="zákl. přenesená",J839,0)</f>
        <v>0</v>
      </c>
      <c r="BH839" s="223">
        <f>IF(N839="sníž. přenesená",J839,0)</f>
        <v>0</v>
      </c>
      <c r="BI839" s="223">
        <f>IF(N839="nulová",J839,0)</f>
        <v>0</v>
      </c>
      <c r="BJ839" s="16" t="s">
        <v>84</v>
      </c>
      <c r="BK839" s="223">
        <f>ROUND(I839*H839,2)</f>
        <v>0</v>
      </c>
      <c r="BL839" s="16" t="s">
        <v>191</v>
      </c>
      <c r="BM839" s="222" t="s">
        <v>1233</v>
      </c>
    </row>
    <row r="840" s="11" customFormat="1" ht="25.92" customHeight="1">
      <c r="A840" s="11"/>
      <c r="B840" s="196"/>
      <c r="C840" s="197"/>
      <c r="D840" s="198" t="s">
        <v>75</v>
      </c>
      <c r="E840" s="199" t="s">
        <v>1234</v>
      </c>
      <c r="F840" s="199" t="s">
        <v>1235</v>
      </c>
      <c r="G840" s="197"/>
      <c r="H840" s="197"/>
      <c r="I840" s="200"/>
      <c r="J840" s="201">
        <f>BK840</f>
        <v>0</v>
      </c>
      <c r="K840" s="197"/>
      <c r="L840" s="202"/>
      <c r="M840" s="203"/>
      <c r="N840" s="204"/>
      <c r="O840" s="204"/>
      <c r="P840" s="205">
        <f>SUM(P841:P909)</f>
        <v>0</v>
      </c>
      <c r="Q840" s="204"/>
      <c r="R840" s="205">
        <f>SUM(R841:R909)</f>
        <v>0</v>
      </c>
      <c r="S840" s="204"/>
      <c r="T840" s="206">
        <f>SUM(T841:T909)</f>
        <v>0</v>
      </c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  <c r="AE840" s="11"/>
      <c r="AR840" s="207" t="s">
        <v>86</v>
      </c>
      <c r="AT840" s="208" t="s">
        <v>75</v>
      </c>
      <c r="AU840" s="208" t="s">
        <v>76</v>
      </c>
      <c r="AY840" s="207" t="s">
        <v>155</v>
      </c>
      <c r="BK840" s="209">
        <f>SUM(BK841:BK909)</f>
        <v>0</v>
      </c>
    </row>
    <row r="841" s="2" customFormat="1" ht="16.5" customHeight="1">
      <c r="A841" s="37"/>
      <c r="B841" s="38"/>
      <c r="C841" s="210" t="s">
        <v>1236</v>
      </c>
      <c r="D841" s="210" t="s">
        <v>156</v>
      </c>
      <c r="E841" s="211" t="s">
        <v>1237</v>
      </c>
      <c r="F841" s="212" t="s">
        <v>1238</v>
      </c>
      <c r="G841" s="213" t="s">
        <v>175</v>
      </c>
      <c r="H841" s="214">
        <v>12</v>
      </c>
      <c r="I841" s="215"/>
      <c r="J841" s="216">
        <f>ROUND(I841*H841,2)</f>
        <v>0</v>
      </c>
      <c r="K841" s="217"/>
      <c r="L841" s="43"/>
      <c r="M841" s="218" t="s">
        <v>1</v>
      </c>
      <c r="N841" s="219" t="s">
        <v>41</v>
      </c>
      <c r="O841" s="90"/>
      <c r="P841" s="220">
        <f>O841*H841</f>
        <v>0</v>
      </c>
      <c r="Q841" s="220">
        <v>0</v>
      </c>
      <c r="R841" s="220">
        <f>Q841*H841</f>
        <v>0</v>
      </c>
      <c r="S841" s="220">
        <v>0</v>
      </c>
      <c r="T841" s="221">
        <f>S841*H841</f>
        <v>0</v>
      </c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R841" s="222" t="s">
        <v>191</v>
      </c>
      <c r="AT841" s="222" t="s">
        <v>156</v>
      </c>
      <c r="AU841" s="222" t="s">
        <v>84</v>
      </c>
      <c r="AY841" s="16" t="s">
        <v>155</v>
      </c>
      <c r="BE841" s="223">
        <f>IF(N841="základní",J841,0)</f>
        <v>0</v>
      </c>
      <c r="BF841" s="223">
        <f>IF(N841="snížená",J841,0)</f>
        <v>0</v>
      </c>
      <c r="BG841" s="223">
        <f>IF(N841="zákl. přenesená",J841,0)</f>
        <v>0</v>
      </c>
      <c r="BH841" s="223">
        <f>IF(N841="sníž. přenesená",J841,0)</f>
        <v>0</v>
      </c>
      <c r="BI841" s="223">
        <f>IF(N841="nulová",J841,0)</f>
        <v>0</v>
      </c>
      <c r="BJ841" s="16" t="s">
        <v>84</v>
      </c>
      <c r="BK841" s="223">
        <f>ROUND(I841*H841,2)</f>
        <v>0</v>
      </c>
      <c r="BL841" s="16" t="s">
        <v>191</v>
      </c>
      <c r="BM841" s="222" t="s">
        <v>1239</v>
      </c>
    </row>
    <row r="842" s="12" customFormat="1">
      <c r="A842" s="12"/>
      <c r="B842" s="224"/>
      <c r="C842" s="225"/>
      <c r="D842" s="226" t="s">
        <v>162</v>
      </c>
      <c r="E842" s="227" t="s">
        <v>1</v>
      </c>
      <c r="F842" s="228" t="s">
        <v>1240</v>
      </c>
      <c r="G842" s="225"/>
      <c r="H842" s="229">
        <v>6</v>
      </c>
      <c r="I842" s="230"/>
      <c r="J842" s="225"/>
      <c r="K842" s="225"/>
      <c r="L842" s="231"/>
      <c r="M842" s="232"/>
      <c r="N842" s="233"/>
      <c r="O842" s="233"/>
      <c r="P842" s="233"/>
      <c r="Q842" s="233"/>
      <c r="R842" s="233"/>
      <c r="S842" s="233"/>
      <c r="T842" s="234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T842" s="235" t="s">
        <v>162</v>
      </c>
      <c r="AU842" s="235" t="s">
        <v>84</v>
      </c>
      <c r="AV842" s="12" t="s">
        <v>86</v>
      </c>
      <c r="AW842" s="12" t="s">
        <v>32</v>
      </c>
      <c r="AX842" s="12" t="s">
        <v>76</v>
      </c>
      <c r="AY842" s="235" t="s">
        <v>155</v>
      </c>
    </row>
    <row r="843" s="12" customFormat="1">
      <c r="A843" s="12"/>
      <c r="B843" s="224"/>
      <c r="C843" s="225"/>
      <c r="D843" s="226" t="s">
        <v>162</v>
      </c>
      <c r="E843" s="227" t="s">
        <v>1</v>
      </c>
      <c r="F843" s="228" t="s">
        <v>1240</v>
      </c>
      <c r="G843" s="225"/>
      <c r="H843" s="229">
        <v>6</v>
      </c>
      <c r="I843" s="230"/>
      <c r="J843" s="225"/>
      <c r="K843" s="225"/>
      <c r="L843" s="231"/>
      <c r="M843" s="232"/>
      <c r="N843" s="233"/>
      <c r="O843" s="233"/>
      <c r="P843" s="233"/>
      <c r="Q843" s="233"/>
      <c r="R843" s="233"/>
      <c r="S843" s="233"/>
      <c r="T843" s="234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T843" s="235" t="s">
        <v>162</v>
      </c>
      <c r="AU843" s="235" t="s">
        <v>84</v>
      </c>
      <c r="AV843" s="12" t="s">
        <v>86</v>
      </c>
      <c r="AW843" s="12" t="s">
        <v>32</v>
      </c>
      <c r="AX843" s="12" t="s">
        <v>76</v>
      </c>
      <c r="AY843" s="235" t="s">
        <v>155</v>
      </c>
    </row>
    <row r="844" s="13" customFormat="1">
      <c r="A844" s="13"/>
      <c r="B844" s="236"/>
      <c r="C844" s="237"/>
      <c r="D844" s="226" t="s">
        <v>162</v>
      </c>
      <c r="E844" s="238" t="s">
        <v>1</v>
      </c>
      <c r="F844" s="239" t="s">
        <v>164</v>
      </c>
      <c r="G844" s="237"/>
      <c r="H844" s="240">
        <v>12</v>
      </c>
      <c r="I844" s="241"/>
      <c r="J844" s="237"/>
      <c r="K844" s="237"/>
      <c r="L844" s="242"/>
      <c r="M844" s="243"/>
      <c r="N844" s="244"/>
      <c r="O844" s="244"/>
      <c r="P844" s="244"/>
      <c r="Q844" s="244"/>
      <c r="R844" s="244"/>
      <c r="S844" s="244"/>
      <c r="T844" s="245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6" t="s">
        <v>162</v>
      </c>
      <c r="AU844" s="246" t="s">
        <v>84</v>
      </c>
      <c r="AV844" s="13" t="s">
        <v>160</v>
      </c>
      <c r="AW844" s="13" t="s">
        <v>32</v>
      </c>
      <c r="AX844" s="13" t="s">
        <v>84</v>
      </c>
      <c r="AY844" s="246" t="s">
        <v>155</v>
      </c>
    </row>
    <row r="845" s="2" customFormat="1" ht="21.75" customHeight="1">
      <c r="A845" s="37"/>
      <c r="B845" s="38"/>
      <c r="C845" s="210" t="s">
        <v>1241</v>
      </c>
      <c r="D845" s="210" t="s">
        <v>156</v>
      </c>
      <c r="E845" s="211" t="s">
        <v>1242</v>
      </c>
      <c r="F845" s="212" t="s">
        <v>1243</v>
      </c>
      <c r="G845" s="213" t="s">
        <v>159</v>
      </c>
      <c r="H845" s="214">
        <v>333.12</v>
      </c>
      <c r="I845" s="215"/>
      <c r="J845" s="216">
        <f>ROUND(I845*H845,2)</f>
        <v>0</v>
      </c>
      <c r="K845" s="217"/>
      <c r="L845" s="43"/>
      <c r="M845" s="218" t="s">
        <v>1</v>
      </c>
      <c r="N845" s="219" t="s">
        <v>41</v>
      </c>
      <c r="O845" s="90"/>
      <c r="P845" s="220">
        <f>O845*H845</f>
        <v>0</v>
      </c>
      <c r="Q845" s="220">
        <v>0</v>
      </c>
      <c r="R845" s="220">
        <f>Q845*H845</f>
        <v>0</v>
      </c>
      <c r="S845" s="220">
        <v>0</v>
      </c>
      <c r="T845" s="221">
        <f>S845*H845</f>
        <v>0</v>
      </c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R845" s="222" t="s">
        <v>191</v>
      </c>
      <c r="AT845" s="222" t="s">
        <v>156</v>
      </c>
      <c r="AU845" s="222" t="s">
        <v>84</v>
      </c>
      <c r="AY845" s="16" t="s">
        <v>155</v>
      </c>
      <c r="BE845" s="223">
        <f>IF(N845="základní",J845,0)</f>
        <v>0</v>
      </c>
      <c r="BF845" s="223">
        <f>IF(N845="snížená",J845,0)</f>
        <v>0</v>
      </c>
      <c r="BG845" s="223">
        <f>IF(N845="zákl. přenesená",J845,0)</f>
        <v>0</v>
      </c>
      <c r="BH845" s="223">
        <f>IF(N845="sníž. přenesená",J845,0)</f>
        <v>0</v>
      </c>
      <c r="BI845" s="223">
        <f>IF(N845="nulová",J845,0)</f>
        <v>0</v>
      </c>
      <c r="BJ845" s="16" t="s">
        <v>84</v>
      </c>
      <c r="BK845" s="223">
        <f>ROUND(I845*H845,2)</f>
        <v>0</v>
      </c>
      <c r="BL845" s="16" t="s">
        <v>191</v>
      </c>
      <c r="BM845" s="222" t="s">
        <v>1244</v>
      </c>
    </row>
    <row r="846" s="12" customFormat="1">
      <c r="A846" s="12"/>
      <c r="B846" s="224"/>
      <c r="C846" s="225"/>
      <c r="D846" s="226" t="s">
        <v>162</v>
      </c>
      <c r="E846" s="227" t="s">
        <v>1</v>
      </c>
      <c r="F846" s="228" t="s">
        <v>1245</v>
      </c>
      <c r="G846" s="225"/>
      <c r="H846" s="229">
        <v>16.579999999999998</v>
      </c>
      <c r="I846" s="230"/>
      <c r="J846" s="225"/>
      <c r="K846" s="225"/>
      <c r="L846" s="231"/>
      <c r="M846" s="232"/>
      <c r="N846" s="233"/>
      <c r="O846" s="233"/>
      <c r="P846" s="233"/>
      <c r="Q846" s="233"/>
      <c r="R846" s="233"/>
      <c r="S846" s="233"/>
      <c r="T846" s="234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T846" s="235" t="s">
        <v>162</v>
      </c>
      <c r="AU846" s="235" t="s">
        <v>84</v>
      </c>
      <c r="AV846" s="12" t="s">
        <v>86</v>
      </c>
      <c r="AW846" s="12" t="s">
        <v>32</v>
      </c>
      <c r="AX846" s="12" t="s">
        <v>76</v>
      </c>
      <c r="AY846" s="235" t="s">
        <v>155</v>
      </c>
    </row>
    <row r="847" s="12" customFormat="1">
      <c r="A847" s="12"/>
      <c r="B847" s="224"/>
      <c r="C847" s="225"/>
      <c r="D847" s="226" t="s">
        <v>162</v>
      </c>
      <c r="E847" s="227" t="s">
        <v>1</v>
      </c>
      <c r="F847" s="228" t="s">
        <v>1246</v>
      </c>
      <c r="G847" s="225"/>
      <c r="H847" s="229">
        <v>19.539999999999999</v>
      </c>
      <c r="I847" s="230"/>
      <c r="J847" s="225"/>
      <c r="K847" s="225"/>
      <c r="L847" s="231"/>
      <c r="M847" s="232"/>
      <c r="N847" s="233"/>
      <c r="O847" s="233"/>
      <c r="P847" s="233"/>
      <c r="Q847" s="233"/>
      <c r="R847" s="233"/>
      <c r="S847" s="233"/>
      <c r="T847" s="234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T847" s="235" t="s">
        <v>162</v>
      </c>
      <c r="AU847" s="235" t="s">
        <v>84</v>
      </c>
      <c r="AV847" s="12" t="s">
        <v>86</v>
      </c>
      <c r="AW847" s="12" t="s">
        <v>32</v>
      </c>
      <c r="AX847" s="12" t="s">
        <v>76</v>
      </c>
      <c r="AY847" s="235" t="s">
        <v>155</v>
      </c>
    </row>
    <row r="848" s="12" customFormat="1">
      <c r="A848" s="12"/>
      <c r="B848" s="224"/>
      <c r="C848" s="225"/>
      <c r="D848" s="226" t="s">
        <v>162</v>
      </c>
      <c r="E848" s="227" t="s">
        <v>1</v>
      </c>
      <c r="F848" s="228" t="s">
        <v>1247</v>
      </c>
      <c r="G848" s="225"/>
      <c r="H848" s="229">
        <v>-4.7999999999999998</v>
      </c>
      <c r="I848" s="230"/>
      <c r="J848" s="225"/>
      <c r="K848" s="225"/>
      <c r="L848" s="231"/>
      <c r="M848" s="232"/>
      <c r="N848" s="233"/>
      <c r="O848" s="233"/>
      <c r="P848" s="233"/>
      <c r="Q848" s="233"/>
      <c r="R848" s="233"/>
      <c r="S848" s="233"/>
      <c r="T848" s="234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T848" s="235" t="s">
        <v>162</v>
      </c>
      <c r="AU848" s="235" t="s">
        <v>84</v>
      </c>
      <c r="AV848" s="12" t="s">
        <v>86</v>
      </c>
      <c r="AW848" s="12" t="s">
        <v>32</v>
      </c>
      <c r="AX848" s="12" t="s">
        <v>76</v>
      </c>
      <c r="AY848" s="235" t="s">
        <v>155</v>
      </c>
    </row>
    <row r="849" s="12" customFormat="1">
      <c r="A849" s="12"/>
      <c r="B849" s="224"/>
      <c r="C849" s="225"/>
      <c r="D849" s="226" t="s">
        <v>162</v>
      </c>
      <c r="E849" s="227" t="s">
        <v>1</v>
      </c>
      <c r="F849" s="228" t="s">
        <v>1248</v>
      </c>
      <c r="G849" s="225"/>
      <c r="H849" s="229">
        <v>11.199999999999999</v>
      </c>
      <c r="I849" s="230"/>
      <c r="J849" s="225"/>
      <c r="K849" s="225"/>
      <c r="L849" s="231"/>
      <c r="M849" s="232"/>
      <c r="N849" s="233"/>
      <c r="O849" s="233"/>
      <c r="P849" s="233"/>
      <c r="Q849" s="233"/>
      <c r="R849" s="233"/>
      <c r="S849" s="233"/>
      <c r="T849" s="234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T849" s="235" t="s">
        <v>162</v>
      </c>
      <c r="AU849" s="235" t="s">
        <v>84</v>
      </c>
      <c r="AV849" s="12" t="s">
        <v>86</v>
      </c>
      <c r="AW849" s="12" t="s">
        <v>32</v>
      </c>
      <c r="AX849" s="12" t="s">
        <v>76</v>
      </c>
      <c r="AY849" s="235" t="s">
        <v>155</v>
      </c>
    </row>
    <row r="850" s="12" customFormat="1">
      <c r="A850" s="12"/>
      <c r="B850" s="224"/>
      <c r="C850" s="225"/>
      <c r="D850" s="226" t="s">
        <v>162</v>
      </c>
      <c r="E850" s="227" t="s">
        <v>1</v>
      </c>
      <c r="F850" s="228" t="s">
        <v>1249</v>
      </c>
      <c r="G850" s="225"/>
      <c r="H850" s="229">
        <v>12.279999999999999</v>
      </c>
      <c r="I850" s="230"/>
      <c r="J850" s="225"/>
      <c r="K850" s="225"/>
      <c r="L850" s="231"/>
      <c r="M850" s="232"/>
      <c r="N850" s="233"/>
      <c r="O850" s="233"/>
      <c r="P850" s="233"/>
      <c r="Q850" s="233"/>
      <c r="R850" s="233"/>
      <c r="S850" s="233"/>
      <c r="T850" s="234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T850" s="235" t="s">
        <v>162</v>
      </c>
      <c r="AU850" s="235" t="s">
        <v>84</v>
      </c>
      <c r="AV850" s="12" t="s">
        <v>86</v>
      </c>
      <c r="AW850" s="12" t="s">
        <v>32</v>
      </c>
      <c r="AX850" s="12" t="s">
        <v>76</v>
      </c>
      <c r="AY850" s="235" t="s">
        <v>155</v>
      </c>
    </row>
    <row r="851" s="12" customFormat="1">
      <c r="A851" s="12"/>
      <c r="B851" s="224"/>
      <c r="C851" s="225"/>
      <c r="D851" s="226" t="s">
        <v>162</v>
      </c>
      <c r="E851" s="227" t="s">
        <v>1</v>
      </c>
      <c r="F851" s="228" t="s">
        <v>1250</v>
      </c>
      <c r="G851" s="225"/>
      <c r="H851" s="229">
        <v>0.74399999999999999</v>
      </c>
      <c r="I851" s="230"/>
      <c r="J851" s="225"/>
      <c r="K851" s="225"/>
      <c r="L851" s="231"/>
      <c r="M851" s="232"/>
      <c r="N851" s="233"/>
      <c r="O851" s="233"/>
      <c r="P851" s="233"/>
      <c r="Q851" s="233"/>
      <c r="R851" s="233"/>
      <c r="S851" s="233"/>
      <c r="T851" s="234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T851" s="235" t="s">
        <v>162</v>
      </c>
      <c r="AU851" s="235" t="s">
        <v>84</v>
      </c>
      <c r="AV851" s="12" t="s">
        <v>86</v>
      </c>
      <c r="AW851" s="12" t="s">
        <v>32</v>
      </c>
      <c r="AX851" s="12" t="s">
        <v>76</v>
      </c>
      <c r="AY851" s="235" t="s">
        <v>155</v>
      </c>
    </row>
    <row r="852" s="12" customFormat="1">
      <c r="A852" s="12"/>
      <c r="B852" s="224"/>
      <c r="C852" s="225"/>
      <c r="D852" s="226" t="s">
        <v>162</v>
      </c>
      <c r="E852" s="227" t="s">
        <v>1</v>
      </c>
      <c r="F852" s="228" t="s">
        <v>1251</v>
      </c>
      <c r="G852" s="225"/>
      <c r="H852" s="229">
        <v>9.8000000000000007</v>
      </c>
      <c r="I852" s="230"/>
      <c r="J852" s="225"/>
      <c r="K852" s="225"/>
      <c r="L852" s="231"/>
      <c r="M852" s="232"/>
      <c r="N852" s="233"/>
      <c r="O852" s="233"/>
      <c r="P852" s="233"/>
      <c r="Q852" s="233"/>
      <c r="R852" s="233"/>
      <c r="S852" s="233"/>
      <c r="T852" s="234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T852" s="235" t="s">
        <v>162</v>
      </c>
      <c r="AU852" s="235" t="s">
        <v>84</v>
      </c>
      <c r="AV852" s="12" t="s">
        <v>86</v>
      </c>
      <c r="AW852" s="12" t="s">
        <v>32</v>
      </c>
      <c r="AX852" s="12" t="s">
        <v>76</v>
      </c>
      <c r="AY852" s="235" t="s">
        <v>155</v>
      </c>
    </row>
    <row r="853" s="12" customFormat="1">
      <c r="A853" s="12"/>
      <c r="B853" s="224"/>
      <c r="C853" s="225"/>
      <c r="D853" s="226" t="s">
        <v>162</v>
      </c>
      <c r="E853" s="227" t="s">
        <v>1</v>
      </c>
      <c r="F853" s="228" t="s">
        <v>470</v>
      </c>
      <c r="G853" s="225"/>
      <c r="H853" s="229">
        <v>51.119999999999997</v>
      </c>
      <c r="I853" s="230"/>
      <c r="J853" s="225"/>
      <c r="K853" s="225"/>
      <c r="L853" s="231"/>
      <c r="M853" s="232"/>
      <c r="N853" s="233"/>
      <c r="O853" s="233"/>
      <c r="P853" s="233"/>
      <c r="Q853" s="233"/>
      <c r="R853" s="233"/>
      <c r="S853" s="233"/>
      <c r="T853" s="234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T853" s="235" t="s">
        <v>162</v>
      </c>
      <c r="AU853" s="235" t="s">
        <v>84</v>
      </c>
      <c r="AV853" s="12" t="s">
        <v>86</v>
      </c>
      <c r="AW853" s="12" t="s">
        <v>32</v>
      </c>
      <c r="AX853" s="12" t="s">
        <v>76</v>
      </c>
      <c r="AY853" s="235" t="s">
        <v>155</v>
      </c>
    </row>
    <row r="854" s="12" customFormat="1">
      <c r="A854" s="12"/>
      <c r="B854" s="224"/>
      <c r="C854" s="225"/>
      <c r="D854" s="226" t="s">
        <v>162</v>
      </c>
      <c r="E854" s="227" t="s">
        <v>1</v>
      </c>
      <c r="F854" s="228" t="s">
        <v>471</v>
      </c>
      <c r="G854" s="225"/>
      <c r="H854" s="229">
        <v>-8.9130000000000003</v>
      </c>
      <c r="I854" s="230"/>
      <c r="J854" s="225"/>
      <c r="K854" s="225"/>
      <c r="L854" s="231"/>
      <c r="M854" s="232"/>
      <c r="N854" s="233"/>
      <c r="O854" s="233"/>
      <c r="P854" s="233"/>
      <c r="Q854" s="233"/>
      <c r="R854" s="233"/>
      <c r="S854" s="233"/>
      <c r="T854" s="234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T854" s="235" t="s">
        <v>162</v>
      </c>
      <c r="AU854" s="235" t="s">
        <v>84</v>
      </c>
      <c r="AV854" s="12" t="s">
        <v>86</v>
      </c>
      <c r="AW854" s="12" t="s">
        <v>32</v>
      </c>
      <c r="AX854" s="12" t="s">
        <v>76</v>
      </c>
      <c r="AY854" s="235" t="s">
        <v>155</v>
      </c>
    </row>
    <row r="855" s="12" customFormat="1">
      <c r="A855" s="12"/>
      <c r="B855" s="224"/>
      <c r="C855" s="225"/>
      <c r="D855" s="226" t="s">
        <v>162</v>
      </c>
      <c r="E855" s="227" t="s">
        <v>1</v>
      </c>
      <c r="F855" s="228" t="s">
        <v>472</v>
      </c>
      <c r="G855" s="225"/>
      <c r="H855" s="229">
        <v>0.81999999999999995</v>
      </c>
      <c r="I855" s="230"/>
      <c r="J855" s="225"/>
      <c r="K855" s="225"/>
      <c r="L855" s="231"/>
      <c r="M855" s="232"/>
      <c r="N855" s="233"/>
      <c r="O855" s="233"/>
      <c r="P855" s="233"/>
      <c r="Q855" s="233"/>
      <c r="R855" s="233"/>
      <c r="S855" s="233"/>
      <c r="T855" s="234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T855" s="235" t="s">
        <v>162</v>
      </c>
      <c r="AU855" s="235" t="s">
        <v>84</v>
      </c>
      <c r="AV855" s="12" t="s">
        <v>86</v>
      </c>
      <c r="AW855" s="12" t="s">
        <v>32</v>
      </c>
      <c r="AX855" s="12" t="s">
        <v>76</v>
      </c>
      <c r="AY855" s="235" t="s">
        <v>155</v>
      </c>
    </row>
    <row r="856" s="12" customFormat="1">
      <c r="A856" s="12"/>
      <c r="B856" s="224"/>
      <c r="C856" s="225"/>
      <c r="D856" s="226" t="s">
        <v>162</v>
      </c>
      <c r="E856" s="227" t="s">
        <v>1</v>
      </c>
      <c r="F856" s="228" t="s">
        <v>473</v>
      </c>
      <c r="G856" s="225"/>
      <c r="H856" s="229">
        <v>0.87</v>
      </c>
      <c r="I856" s="230"/>
      <c r="J856" s="225"/>
      <c r="K856" s="225"/>
      <c r="L856" s="231"/>
      <c r="M856" s="232"/>
      <c r="N856" s="233"/>
      <c r="O856" s="233"/>
      <c r="P856" s="233"/>
      <c r="Q856" s="233"/>
      <c r="R856" s="233"/>
      <c r="S856" s="233"/>
      <c r="T856" s="234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T856" s="235" t="s">
        <v>162</v>
      </c>
      <c r="AU856" s="235" t="s">
        <v>84</v>
      </c>
      <c r="AV856" s="12" t="s">
        <v>86</v>
      </c>
      <c r="AW856" s="12" t="s">
        <v>32</v>
      </c>
      <c r="AX856" s="12" t="s">
        <v>76</v>
      </c>
      <c r="AY856" s="235" t="s">
        <v>155</v>
      </c>
    </row>
    <row r="857" s="12" customFormat="1">
      <c r="A857" s="12"/>
      <c r="B857" s="224"/>
      <c r="C857" s="225"/>
      <c r="D857" s="226" t="s">
        <v>162</v>
      </c>
      <c r="E857" s="227" t="s">
        <v>1</v>
      </c>
      <c r="F857" s="228" t="s">
        <v>474</v>
      </c>
      <c r="G857" s="225"/>
      <c r="H857" s="229">
        <v>0.97999999999999998</v>
      </c>
      <c r="I857" s="230"/>
      <c r="J857" s="225"/>
      <c r="K857" s="225"/>
      <c r="L857" s="231"/>
      <c r="M857" s="232"/>
      <c r="N857" s="233"/>
      <c r="O857" s="233"/>
      <c r="P857" s="233"/>
      <c r="Q857" s="233"/>
      <c r="R857" s="233"/>
      <c r="S857" s="233"/>
      <c r="T857" s="234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T857" s="235" t="s">
        <v>162</v>
      </c>
      <c r="AU857" s="235" t="s">
        <v>84</v>
      </c>
      <c r="AV857" s="12" t="s">
        <v>86</v>
      </c>
      <c r="AW857" s="12" t="s">
        <v>32</v>
      </c>
      <c r="AX857" s="12" t="s">
        <v>76</v>
      </c>
      <c r="AY857" s="235" t="s">
        <v>155</v>
      </c>
    </row>
    <row r="858" s="12" customFormat="1">
      <c r="A858" s="12"/>
      <c r="B858" s="224"/>
      <c r="C858" s="225"/>
      <c r="D858" s="226" t="s">
        <v>162</v>
      </c>
      <c r="E858" s="227" t="s">
        <v>1</v>
      </c>
      <c r="F858" s="228" t="s">
        <v>475</v>
      </c>
      <c r="G858" s="225"/>
      <c r="H858" s="229">
        <v>9.048</v>
      </c>
      <c r="I858" s="230"/>
      <c r="J858" s="225"/>
      <c r="K858" s="225"/>
      <c r="L858" s="231"/>
      <c r="M858" s="232"/>
      <c r="N858" s="233"/>
      <c r="O858" s="233"/>
      <c r="P858" s="233"/>
      <c r="Q858" s="233"/>
      <c r="R858" s="233"/>
      <c r="S858" s="233"/>
      <c r="T858" s="234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T858" s="235" t="s">
        <v>162</v>
      </c>
      <c r="AU858" s="235" t="s">
        <v>84</v>
      </c>
      <c r="AV858" s="12" t="s">
        <v>86</v>
      </c>
      <c r="AW858" s="12" t="s">
        <v>32</v>
      </c>
      <c r="AX858" s="12" t="s">
        <v>76</v>
      </c>
      <c r="AY858" s="235" t="s">
        <v>155</v>
      </c>
    </row>
    <row r="859" s="12" customFormat="1">
      <c r="A859" s="12"/>
      <c r="B859" s="224"/>
      <c r="C859" s="225"/>
      <c r="D859" s="226" t="s">
        <v>162</v>
      </c>
      <c r="E859" s="227" t="s">
        <v>1</v>
      </c>
      <c r="F859" s="228" t="s">
        <v>476</v>
      </c>
      <c r="G859" s="225"/>
      <c r="H859" s="229">
        <v>11.1</v>
      </c>
      <c r="I859" s="230"/>
      <c r="J859" s="225"/>
      <c r="K859" s="225"/>
      <c r="L859" s="231"/>
      <c r="M859" s="232"/>
      <c r="N859" s="233"/>
      <c r="O859" s="233"/>
      <c r="P859" s="233"/>
      <c r="Q859" s="233"/>
      <c r="R859" s="233"/>
      <c r="S859" s="233"/>
      <c r="T859" s="234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T859" s="235" t="s">
        <v>162</v>
      </c>
      <c r="AU859" s="235" t="s">
        <v>84</v>
      </c>
      <c r="AV859" s="12" t="s">
        <v>86</v>
      </c>
      <c r="AW859" s="12" t="s">
        <v>32</v>
      </c>
      <c r="AX859" s="12" t="s">
        <v>76</v>
      </c>
      <c r="AY859" s="235" t="s">
        <v>155</v>
      </c>
    </row>
    <row r="860" s="12" customFormat="1">
      <c r="A860" s="12"/>
      <c r="B860" s="224"/>
      <c r="C860" s="225"/>
      <c r="D860" s="226" t="s">
        <v>162</v>
      </c>
      <c r="E860" s="227" t="s">
        <v>1</v>
      </c>
      <c r="F860" s="228" t="s">
        <v>1252</v>
      </c>
      <c r="G860" s="225"/>
      <c r="H860" s="229">
        <v>3.3660000000000001</v>
      </c>
      <c r="I860" s="230"/>
      <c r="J860" s="225"/>
      <c r="K860" s="225"/>
      <c r="L860" s="231"/>
      <c r="M860" s="232"/>
      <c r="N860" s="233"/>
      <c r="O860" s="233"/>
      <c r="P860" s="233"/>
      <c r="Q860" s="233"/>
      <c r="R860" s="233"/>
      <c r="S860" s="233"/>
      <c r="T860" s="234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T860" s="235" t="s">
        <v>162</v>
      </c>
      <c r="AU860" s="235" t="s">
        <v>84</v>
      </c>
      <c r="AV860" s="12" t="s">
        <v>86</v>
      </c>
      <c r="AW860" s="12" t="s">
        <v>32</v>
      </c>
      <c r="AX860" s="12" t="s">
        <v>76</v>
      </c>
      <c r="AY860" s="235" t="s">
        <v>155</v>
      </c>
    </row>
    <row r="861" s="12" customFormat="1">
      <c r="A861" s="12"/>
      <c r="B861" s="224"/>
      <c r="C861" s="225"/>
      <c r="D861" s="226" t="s">
        <v>162</v>
      </c>
      <c r="E861" s="227" t="s">
        <v>1</v>
      </c>
      <c r="F861" s="228" t="s">
        <v>1253</v>
      </c>
      <c r="G861" s="225"/>
      <c r="H861" s="229">
        <v>60.600000000000001</v>
      </c>
      <c r="I861" s="230"/>
      <c r="J861" s="225"/>
      <c r="K861" s="225"/>
      <c r="L861" s="231"/>
      <c r="M861" s="232"/>
      <c r="N861" s="233"/>
      <c r="O861" s="233"/>
      <c r="P861" s="233"/>
      <c r="Q861" s="233"/>
      <c r="R861" s="233"/>
      <c r="S861" s="233"/>
      <c r="T861" s="234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T861" s="235" t="s">
        <v>162</v>
      </c>
      <c r="AU861" s="235" t="s">
        <v>84</v>
      </c>
      <c r="AV861" s="12" t="s">
        <v>86</v>
      </c>
      <c r="AW861" s="12" t="s">
        <v>32</v>
      </c>
      <c r="AX861" s="12" t="s">
        <v>76</v>
      </c>
      <c r="AY861" s="235" t="s">
        <v>155</v>
      </c>
    </row>
    <row r="862" s="12" customFormat="1">
      <c r="A862" s="12"/>
      <c r="B862" s="224"/>
      <c r="C862" s="225"/>
      <c r="D862" s="226" t="s">
        <v>162</v>
      </c>
      <c r="E862" s="227" t="s">
        <v>1</v>
      </c>
      <c r="F862" s="228" t="s">
        <v>1254</v>
      </c>
      <c r="G862" s="225"/>
      <c r="H862" s="229">
        <v>4.4000000000000004</v>
      </c>
      <c r="I862" s="230"/>
      <c r="J862" s="225"/>
      <c r="K862" s="225"/>
      <c r="L862" s="231"/>
      <c r="M862" s="232"/>
      <c r="N862" s="233"/>
      <c r="O862" s="233"/>
      <c r="P862" s="233"/>
      <c r="Q862" s="233"/>
      <c r="R862" s="233"/>
      <c r="S862" s="233"/>
      <c r="T862" s="234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T862" s="235" t="s">
        <v>162</v>
      </c>
      <c r="AU862" s="235" t="s">
        <v>84</v>
      </c>
      <c r="AV862" s="12" t="s">
        <v>86</v>
      </c>
      <c r="AW862" s="12" t="s">
        <v>32</v>
      </c>
      <c r="AX862" s="12" t="s">
        <v>76</v>
      </c>
      <c r="AY862" s="235" t="s">
        <v>155</v>
      </c>
    </row>
    <row r="863" s="12" customFormat="1">
      <c r="A863" s="12"/>
      <c r="B863" s="224"/>
      <c r="C863" s="225"/>
      <c r="D863" s="226" t="s">
        <v>162</v>
      </c>
      <c r="E863" s="227" t="s">
        <v>1</v>
      </c>
      <c r="F863" s="228" t="s">
        <v>1255</v>
      </c>
      <c r="G863" s="225"/>
      <c r="H863" s="229">
        <v>52.799999999999997</v>
      </c>
      <c r="I863" s="230"/>
      <c r="J863" s="225"/>
      <c r="K863" s="225"/>
      <c r="L863" s="231"/>
      <c r="M863" s="232"/>
      <c r="N863" s="233"/>
      <c r="O863" s="233"/>
      <c r="P863" s="233"/>
      <c r="Q863" s="233"/>
      <c r="R863" s="233"/>
      <c r="S863" s="233"/>
      <c r="T863" s="234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T863" s="235" t="s">
        <v>162</v>
      </c>
      <c r="AU863" s="235" t="s">
        <v>84</v>
      </c>
      <c r="AV863" s="12" t="s">
        <v>86</v>
      </c>
      <c r="AW863" s="12" t="s">
        <v>32</v>
      </c>
      <c r="AX863" s="12" t="s">
        <v>76</v>
      </c>
      <c r="AY863" s="235" t="s">
        <v>155</v>
      </c>
    </row>
    <row r="864" s="12" customFormat="1">
      <c r="A864" s="12"/>
      <c r="B864" s="224"/>
      <c r="C864" s="225"/>
      <c r="D864" s="226" t="s">
        <v>162</v>
      </c>
      <c r="E864" s="227" t="s">
        <v>1</v>
      </c>
      <c r="F864" s="228" t="s">
        <v>1256</v>
      </c>
      <c r="G864" s="225"/>
      <c r="H864" s="229">
        <v>-1.6000000000000001</v>
      </c>
      <c r="I864" s="230"/>
      <c r="J864" s="225"/>
      <c r="K864" s="225"/>
      <c r="L864" s="231"/>
      <c r="M864" s="232"/>
      <c r="N864" s="233"/>
      <c r="O864" s="233"/>
      <c r="P864" s="233"/>
      <c r="Q864" s="233"/>
      <c r="R864" s="233"/>
      <c r="S864" s="233"/>
      <c r="T864" s="234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T864" s="235" t="s">
        <v>162</v>
      </c>
      <c r="AU864" s="235" t="s">
        <v>84</v>
      </c>
      <c r="AV864" s="12" t="s">
        <v>86</v>
      </c>
      <c r="AW864" s="12" t="s">
        <v>32</v>
      </c>
      <c r="AX864" s="12" t="s">
        <v>76</v>
      </c>
      <c r="AY864" s="235" t="s">
        <v>155</v>
      </c>
    </row>
    <row r="865" s="12" customFormat="1">
      <c r="A865" s="12"/>
      <c r="B865" s="224"/>
      <c r="C865" s="225"/>
      <c r="D865" s="226" t="s">
        <v>162</v>
      </c>
      <c r="E865" s="227" t="s">
        <v>1</v>
      </c>
      <c r="F865" s="228" t="s">
        <v>1257</v>
      </c>
      <c r="G865" s="225"/>
      <c r="H865" s="229">
        <v>1.52</v>
      </c>
      <c r="I865" s="230"/>
      <c r="J865" s="225"/>
      <c r="K865" s="225"/>
      <c r="L865" s="231"/>
      <c r="M865" s="232"/>
      <c r="N865" s="233"/>
      <c r="O865" s="233"/>
      <c r="P865" s="233"/>
      <c r="Q865" s="233"/>
      <c r="R865" s="233"/>
      <c r="S865" s="233"/>
      <c r="T865" s="234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T865" s="235" t="s">
        <v>162</v>
      </c>
      <c r="AU865" s="235" t="s">
        <v>84</v>
      </c>
      <c r="AV865" s="12" t="s">
        <v>86</v>
      </c>
      <c r="AW865" s="12" t="s">
        <v>32</v>
      </c>
      <c r="AX865" s="12" t="s">
        <v>76</v>
      </c>
      <c r="AY865" s="235" t="s">
        <v>155</v>
      </c>
    </row>
    <row r="866" s="12" customFormat="1">
      <c r="A866" s="12"/>
      <c r="B866" s="224"/>
      <c r="C866" s="225"/>
      <c r="D866" s="226" t="s">
        <v>162</v>
      </c>
      <c r="E866" s="227" t="s">
        <v>1</v>
      </c>
      <c r="F866" s="228" t="s">
        <v>1258</v>
      </c>
      <c r="G866" s="225"/>
      <c r="H866" s="229">
        <v>8.7200000000000006</v>
      </c>
      <c r="I866" s="230"/>
      <c r="J866" s="225"/>
      <c r="K866" s="225"/>
      <c r="L866" s="231"/>
      <c r="M866" s="232"/>
      <c r="N866" s="233"/>
      <c r="O866" s="233"/>
      <c r="P866" s="233"/>
      <c r="Q866" s="233"/>
      <c r="R866" s="233"/>
      <c r="S866" s="233"/>
      <c r="T866" s="234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T866" s="235" t="s">
        <v>162</v>
      </c>
      <c r="AU866" s="235" t="s">
        <v>84</v>
      </c>
      <c r="AV866" s="12" t="s">
        <v>86</v>
      </c>
      <c r="AW866" s="12" t="s">
        <v>32</v>
      </c>
      <c r="AX866" s="12" t="s">
        <v>76</v>
      </c>
      <c r="AY866" s="235" t="s">
        <v>155</v>
      </c>
    </row>
    <row r="867" s="12" customFormat="1">
      <c r="A867" s="12"/>
      <c r="B867" s="224"/>
      <c r="C867" s="225"/>
      <c r="D867" s="226" t="s">
        <v>162</v>
      </c>
      <c r="E867" s="227" t="s">
        <v>1</v>
      </c>
      <c r="F867" s="228" t="s">
        <v>1258</v>
      </c>
      <c r="G867" s="225"/>
      <c r="H867" s="229">
        <v>8.7200000000000006</v>
      </c>
      <c r="I867" s="230"/>
      <c r="J867" s="225"/>
      <c r="K867" s="225"/>
      <c r="L867" s="231"/>
      <c r="M867" s="232"/>
      <c r="N867" s="233"/>
      <c r="O867" s="233"/>
      <c r="P867" s="233"/>
      <c r="Q867" s="233"/>
      <c r="R867" s="233"/>
      <c r="S867" s="233"/>
      <c r="T867" s="234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T867" s="235" t="s">
        <v>162</v>
      </c>
      <c r="AU867" s="235" t="s">
        <v>84</v>
      </c>
      <c r="AV867" s="12" t="s">
        <v>86</v>
      </c>
      <c r="AW867" s="12" t="s">
        <v>32</v>
      </c>
      <c r="AX867" s="12" t="s">
        <v>76</v>
      </c>
      <c r="AY867" s="235" t="s">
        <v>155</v>
      </c>
    </row>
    <row r="868" s="12" customFormat="1">
      <c r="A868" s="12"/>
      <c r="B868" s="224"/>
      <c r="C868" s="225"/>
      <c r="D868" s="226" t="s">
        <v>162</v>
      </c>
      <c r="E868" s="227" t="s">
        <v>1</v>
      </c>
      <c r="F868" s="228" t="s">
        <v>1259</v>
      </c>
      <c r="G868" s="225"/>
      <c r="H868" s="229">
        <v>26.489999999999998</v>
      </c>
      <c r="I868" s="230"/>
      <c r="J868" s="225"/>
      <c r="K868" s="225"/>
      <c r="L868" s="231"/>
      <c r="M868" s="232"/>
      <c r="N868" s="233"/>
      <c r="O868" s="233"/>
      <c r="P868" s="233"/>
      <c r="Q868" s="233"/>
      <c r="R868" s="233"/>
      <c r="S868" s="233"/>
      <c r="T868" s="234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T868" s="235" t="s">
        <v>162</v>
      </c>
      <c r="AU868" s="235" t="s">
        <v>84</v>
      </c>
      <c r="AV868" s="12" t="s">
        <v>86</v>
      </c>
      <c r="AW868" s="12" t="s">
        <v>32</v>
      </c>
      <c r="AX868" s="12" t="s">
        <v>76</v>
      </c>
      <c r="AY868" s="235" t="s">
        <v>155</v>
      </c>
    </row>
    <row r="869" s="12" customFormat="1">
      <c r="A869" s="12"/>
      <c r="B869" s="224"/>
      <c r="C869" s="225"/>
      <c r="D869" s="226" t="s">
        <v>162</v>
      </c>
      <c r="E869" s="227" t="s">
        <v>1</v>
      </c>
      <c r="F869" s="228" t="s">
        <v>1260</v>
      </c>
      <c r="G869" s="225"/>
      <c r="H869" s="229">
        <v>26.399999999999999</v>
      </c>
      <c r="I869" s="230"/>
      <c r="J869" s="225"/>
      <c r="K869" s="225"/>
      <c r="L869" s="231"/>
      <c r="M869" s="232"/>
      <c r="N869" s="233"/>
      <c r="O869" s="233"/>
      <c r="P869" s="233"/>
      <c r="Q869" s="233"/>
      <c r="R869" s="233"/>
      <c r="S869" s="233"/>
      <c r="T869" s="234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T869" s="235" t="s">
        <v>162</v>
      </c>
      <c r="AU869" s="235" t="s">
        <v>84</v>
      </c>
      <c r="AV869" s="12" t="s">
        <v>86</v>
      </c>
      <c r="AW869" s="12" t="s">
        <v>32</v>
      </c>
      <c r="AX869" s="12" t="s">
        <v>76</v>
      </c>
      <c r="AY869" s="235" t="s">
        <v>155</v>
      </c>
    </row>
    <row r="870" s="12" customFormat="1">
      <c r="A870" s="12"/>
      <c r="B870" s="224"/>
      <c r="C870" s="225"/>
      <c r="D870" s="226" t="s">
        <v>162</v>
      </c>
      <c r="E870" s="227" t="s">
        <v>1</v>
      </c>
      <c r="F870" s="228" t="s">
        <v>1261</v>
      </c>
      <c r="G870" s="225"/>
      <c r="H870" s="229">
        <v>4.0149999999999997</v>
      </c>
      <c r="I870" s="230"/>
      <c r="J870" s="225"/>
      <c r="K870" s="225"/>
      <c r="L870" s="231"/>
      <c r="M870" s="232"/>
      <c r="N870" s="233"/>
      <c r="O870" s="233"/>
      <c r="P870" s="233"/>
      <c r="Q870" s="233"/>
      <c r="R870" s="233"/>
      <c r="S870" s="233"/>
      <c r="T870" s="234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T870" s="235" t="s">
        <v>162</v>
      </c>
      <c r="AU870" s="235" t="s">
        <v>84</v>
      </c>
      <c r="AV870" s="12" t="s">
        <v>86</v>
      </c>
      <c r="AW870" s="12" t="s">
        <v>32</v>
      </c>
      <c r="AX870" s="12" t="s">
        <v>76</v>
      </c>
      <c r="AY870" s="235" t="s">
        <v>155</v>
      </c>
    </row>
    <row r="871" s="12" customFormat="1">
      <c r="A871" s="12"/>
      <c r="B871" s="224"/>
      <c r="C871" s="225"/>
      <c r="D871" s="226" t="s">
        <v>162</v>
      </c>
      <c r="E871" s="227" t="s">
        <v>1</v>
      </c>
      <c r="F871" s="228" t="s">
        <v>1262</v>
      </c>
      <c r="G871" s="225"/>
      <c r="H871" s="229">
        <v>-3</v>
      </c>
      <c r="I871" s="230"/>
      <c r="J871" s="225"/>
      <c r="K871" s="225"/>
      <c r="L871" s="231"/>
      <c r="M871" s="232"/>
      <c r="N871" s="233"/>
      <c r="O871" s="233"/>
      <c r="P871" s="233"/>
      <c r="Q871" s="233"/>
      <c r="R871" s="233"/>
      <c r="S871" s="233"/>
      <c r="T871" s="234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T871" s="235" t="s">
        <v>162</v>
      </c>
      <c r="AU871" s="235" t="s">
        <v>84</v>
      </c>
      <c r="AV871" s="12" t="s">
        <v>86</v>
      </c>
      <c r="AW871" s="12" t="s">
        <v>32</v>
      </c>
      <c r="AX871" s="12" t="s">
        <v>76</v>
      </c>
      <c r="AY871" s="235" t="s">
        <v>155</v>
      </c>
    </row>
    <row r="872" s="12" customFormat="1">
      <c r="A872" s="12"/>
      <c r="B872" s="224"/>
      <c r="C872" s="225"/>
      <c r="D872" s="226" t="s">
        <v>162</v>
      </c>
      <c r="E872" s="227" t="s">
        <v>1</v>
      </c>
      <c r="F872" s="228" t="s">
        <v>1257</v>
      </c>
      <c r="G872" s="225"/>
      <c r="H872" s="229">
        <v>1.52</v>
      </c>
      <c r="I872" s="230"/>
      <c r="J872" s="225"/>
      <c r="K872" s="225"/>
      <c r="L872" s="231"/>
      <c r="M872" s="232"/>
      <c r="N872" s="233"/>
      <c r="O872" s="233"/>
      <c r="P872" s="233"/>
      <c r="Q872" s="233"/>
      <c r="R872" s="233"/>
      <c r="S872" s="233"/>
      <c r="T872" s="234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T872" s="235" t="s">
        <v>162</v>
      </c>
      <c r="AU872" s="235" t="s">
        <v>84</v>
      </c>
      <c r="AV872" s="12" t="s">
        <v>86</v>
      </c>
      <c r="AW872" s="12" t="s">
        <v>32</v>
      </c>
      <c r="AX872" s="12" t="s">
        <v>76</v>
      </c>
      <c r="AY872" s="235" t="s">
        <v>155</v>
      </c>
    </row>
    <row r="873" s="12" customFormat="1">
      <c r="A873" s="12"/>
      <c r="B873" s="224"/>
      <c r="C873" s="225"/>
      <c r="D873" s="226" t="s">
        <v>162</v>
      </c>
      <c r="E873" s="227" t="s">
        <v>1</v>
      </c>
      <c r="F873" s="228" t="s">
        <v>1263</v>
      </c>
      <c r="G873" s="225"/>
      <c r="H873" s="229">
        <v>8.8000000000000007</v>
      </c>
      <c r="I873" s="230"/>
      <c r="J873" s="225"/>
      <c r="K873" s="225"/>
      <c r="L873" s="231"/>
      <c r="M873" s="232"/>
      <c r="N873" s="233"/>
      <c r="O873" s="233"/>
      <c r="P873" s="233"/>
      <c r="Q873" s="233"/>
      <c r="R873" s="233"/>
      <c r="S873" s="233"/>
      <c r="T873" s="234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T873" s="235" t="s">
        <v>162</v>
      </c>
      <c r="AU873" s="235" t="s">
        <v>84</v>
      </c>
      <c r="AV873" s="12" t="s">
        <v>86</v>
      </c>
      <c r="AW873" s="12" t="s">
        <v>32</v>
      </c>
      <c r="AX873" s="12" t="s">
        <v>76</v>
      </c>
      <c r="AY873" s="235" t="s">
        <v>155</v>
      </c>
    </row>
    <row r="874" s="13" customFormat="1">
      <c r="A874" s="13"/>
      <c r="B874" s="236"/>
      <c r="C874" s="237"/>
      <c r="D874" s="226" t="s">
        <v>162</v>
      </c>
      <c r="E874" s="238" t="s">
        <v>1</v>
      </c>
      <c r="F874" s="239" t="s">
        <v>164</v>
      </c>
      <c r="G874" s="237"/>
      <c r="H874" s="240">
        <v>333.12</v>
      </c>
      <c r="I874" s="241"/>
      <c r="J874" s="237"/>
      <c r="K874" s="237"/>
      <c r="L874" s="242"/>
      <c r="M874" s="243"/>
      <c r="N874" s="244"/>
      <c r="O874" s="244"/>
      <c r="P874" s="244"/>
      <c r="Q874" s="244"/>
      <c r="R874" s="244"/>
      <c r="S874" s="244"/>
      <c r="T874" s="245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6" t="s">
        <v>162</v>
      </c>
      <c r="AU874" s="246" t="s">
        <v>84</v>
      </c>
      <c r="AV874" s="13" t="s">
        <v>160</v>
      </c>
      <c r="AW874" s="13" t="s">
        <v>32</v>
      </c>
      <c r="AX874" s="13" t="s">
        <v>84</v>
      </c>
      <c r="AY874" s="246" t="s">
        <v>155</v>
      </c>
    </row>
    <row r="875" s="2" customFormat="1" ht="21.75" customHeight="1">
      <c r="A875" s="37"/>
      <c r="B875" s="38"/>
      <c r="C875" s="210" t="s">
        <v>1264</v>
      </c>
      <c r="D875" s="210" t="s">
        <v>156</v>
      </c>
      <c r="E875" s="211" t="s">
        <v>1265</v>
      </c>
      <c r="F875" s="212" t="s">
        <v>1266</v>
      </c>
      <c r="G875" s="213" t="s">
        <v>159</v>
      </c>
      <c r="H875" s="214">
        <v>138.75299999999999</v>
      </c>
      <c r="I875" s="215"/>
      <c r="J875" s="216">
        <f>ROUND(I875*H875,2)</f>
        <v>0</v>
      </c>
      <c r="K875" s="217"/>
      <c r="L875" s="43"/>
      <c r="M875" s="218" t="s">
        <v>1</v>
      </c>
      <c r="N875" s="219" t="s">
        <v>41</v>
      </c>
      <c r="O875" s="90"/>
      <c r="P875" s="220">
        <f>O875*H875</f>
        <v>0</v>
      </c>
      <c r="Q875" s="220">
        <v>0</v>
      </c>
      <c r="R875" s="220">
        <f>Q875*H875</f>
        <v>0</v>
      </c>
      <c r="S875" s="220">
        <v>0</v>
      </c>
      <c r="T875" s="221">
        <f>S875*H875</f>
        <v>0</v>
      </c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R875" s="222" t="s">
        <v>191</v>
      </c>
      <c r="AT875" s="222" t="s">
        <v>156</v>
      </c>
      <c r="AU875" s="222" t="s">
        <v>84</v>
      </c>
      <c r="AY875" s="16" t="s">
        <v>155</v>
      </c>
      <c r="BE875" s="223">
        <f>IF(N875="základní",J875,0)</f>
        <v>0</v>
      </c>
      <c r="BF875" s="223">
        <f>IF(N875="snížená",J875,0)</f>
        <v>0</v>
      </c>
      <c r="BG875" s="223">
        <f>IF(N875="zákl. přenesená",J875,0)</f>
        <v>0</v>
      </c>
      <c r="BH875" s="223">
        <f>IF(N875="sníž. přenesená",J875,0)</f>
        <v>0</v>
      </c>
      <c r="BI875" s="223">
        <f>IF(N875="nulová",J875,0)</f>
        <v>0</v>
      </c>
      <c r="BJ875" s="16" t="s">
        <v>84</v>
      </c>
      <c r="BK875" s="223">
        <f>ROUND(I875*H875,2)</f>
        <v>0</v>
      </c>
      <c r="BL875" s="16" t="s">
        <v>191</v>
      </c>
      <c r="BM875" s="222" t="s">
        <v>1267</v>
      </c>
    </row>
    <row r="876" s="2" customFormat="1" ht="16.5" customHeight="1">
      <c r="A876" s="37"/>
      <c r="B876" s="38"/>
      <c r="C876" s="210" t="s">
        <v>1268</v>
      </c>
      <c r="D876" s="210" t="s">
        <v>156</v>
      </c>
      <c r="E876" s="211" t="s">
        <v>1269</v>
      </c>
      <c r="F876" s="212" t="s">
        <v>1270</v>
      </c>
      <c r="G876" s="213" t="s">
        <v>175</v>
      </c>
      <c r="H876" s="214">
        <v>96.599999999999994</v>
      </c>
      <c r="I876" s="215"/>
      <c r="J876" s="216">
        <f>ROUND(I876*H876,2)</f>
        <v>0</v>
      </c>
      <c r="K876" s="217"/>
      <c r="L876" s="43"/>
      <c r="M876" s="218" t="s">
        <v>1</v>
      </c>
      <c r="N876" s="219" t="s">
        <v>41</v>
      </c>
      <c r="O876" s="90"/>
      <c r="P876" s="220">
        <f>O876*H876</f>
        <v>0</v>
      </c>
      <c r="Q876" s="220">
        <v>0</v>
      </c>
      <c r="R876" s="220">
        <f>Q876*H876</f>
        <v>0</v>
      </c>
      <c r="S876" s="220">
        <v>0</v>
      </c>
      <c r="T876" s="221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222" t="s">
        <v>191</v>
      </c>
      <c r="AT876" s="222" t="s">
        <v>156</v>
      </c>
      <c r="AU876" s="222" t="s">
        <v>84</v>
      </c>
      <c r="AY876" s="16" t="s">
        <v>155</v>
      </c>
      <c r="BE876" s="223">
        <f>IF(N876="základní",J876,0)</f>
        <v>0</v>
      </c>
      <c r="BF876" s="223">
        <f>IF(N876="snížená",J876,0)</f>
        <v>0</v>
      </c>
      <c r="BG876" s="223">
        <f>IF(N876="zákl. přenesená",J876,0)</f>
        <v>0</v>
      </c>
      <c r="BH876" s="223">
        <f>IF(N876="sníž. přenesená",J876,0)</f>
        <v>0</v>
      </c>
      <c r="BI876" s="223">
        <f>IF(N876="nulová",J876,0)</f>
        <v>0</v>
      </c>
      <c r="BJ876" s="16" t="s">
        <v>84</v>
      </c>
      <c r="BK876" s="223">
        <f>ROUND(I876*H876,2)</f>
        <v>0</v>
      </c>
      <c r="BL876" s="16" t="s">
        <v>191</v>
      </c>
      <c r="BM876" s="222" t="s">
        <v>1271</v>
      </c>
    </row>
    <row r="877" s="12" customFormat="1">
      <c r="A877" s="12"/>
      <c r="B877" s="224"/>
      <c r="C877" s="225"/>
      <c r="D877" s="226" t="s">
        <v>162</v>
      </c>
      <c r="E877" s="227" t="s">
        <v>1</v>
      </c>
      <c r="F877" s="228" t="s">
        <v>1272</v>
      </c>
      <c r="G877" s="225"/>
      <c r="H877" s="229">
        <v>35</v>
      </c>
      <c r="I877" s="230"/>
      <c r="J877" s="225"/>
      <c r="K877" s="225"/>
      <c r="L877" s="231"/>
      <c r="M877" s="232"/>
      <c r="N877" s="233"/>
      <c r="O877" s="233"/>
      <c r="P877" s="233"/>
      <c r="Q877" s="233"/>
      <c r="R877" s="233"/>
      <c r="S877" s="233"/>
      <c r="T877" s="234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T877" s="235" t="s">
        <v>162</v>
      </c>
      <c r="AU877" s="235" t="s">
        <v>84</v>
      </c>
      <c r="AV877" s="12" t="s">
        <v>86</v>
      </c>
      <c r="AW877" s="12" t="s">
        <v>32</v>
      </c>
      <c r="AX877" s="12" t="s">
        <v>76</v>
      </c>
      <c r="AY877" s="235" t="s">
        <v>155</v>
      </c>
    </row>
    <row r="878" s="12" customFormat="1">
      <c r="A878" s="12"/>
      <c r="B878" s="224"/>
      <c r="C878" s="225"/>
      <c r="D878" s="226" t="s">
        <v>162</v>
      </c>
      <c r="E878" s="227" t="s">
        <v>1</v>
      </c>
      <c r="F878" s="228" t="s">
        <v>1273</v>
      </c>
      <c r="G878" s="225"/>
      <c r="H878" s="229">
        <v>1.8</v>
      </c>
      <c r="I878" s="230"/>
      <c r="J878" s="225"/>
      <c r="K878" s="225"/>
      <c r="L878" s="231"/>
      <c r="M878" s="232"/>
      <c r="N878" s="233"/>
      <c r="O878" s="233"/>
      <c r="P878" s="233"/>
      <c r="Q878" s="233"/>
      <c r="R878" s="233"/>
      <c r="S878" s="233"/>
      <c r="T878" s="234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T878" s="235" t="s">
        <v>162</v>
      </c>
      <c r="AU878" s="235" t="s">
        <v>84</v>
      </c>
      <c r="AV878" s="12" t="s">
        <v>86</v>
      </c>
      <c r="AW878" s="12" t="s">
        <v>32</v>
      </c>
      <c r="AX878" s="12" t="s">
        <v>76</v>
      </c>
      <c r="AY878" s="235" t="s">
        <v>155</v>
      </c>
    </row>
    <row r="879" s="12" customFormat="1">
      <c r="A879" s="12"/>
      <c r="B879" s="224"/>
      <c r="C879" s="225"/>
      <c r="D879" s="226" t="s">
        <v>162</v>
      </c>
      <c r="E879" s="227" t="s">
        <v>1</v>
      </c>
      <c r="F879" s="228" t="s">
        <v>1274</v>
      </c>
      <c r="G879" s="225"/>
      <c r="H879" s="229">
        <v>58</v>
      </c>
      <c r="I879" s="230"/>
      <c r="J879" s="225"/>
      <c r="K879" s="225"/>
      <c r="L879" s="231"/>
      <c r="M879" s="232"/>
      <c r="N879" s="233"/>
      <c r="O879" s="233"/>
      <c r="P879" s="233"/>
      <c r="Q879" s="233"/>
      <c r="R879" s="233"/>
      <c r="S879" s="233"/>
      <c r="T879" s="234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T879" s="235" t="s">
        <v>162</v>
      </c>
      <c r="AU879" s="235" t="s">
        <v>84</v>
      </c>
      <c r="AV879" s="12" t="s">
        <v>86</v>
      </c>
      <c r="AW879" s="12" t="s">
        <v>32</v>
      </c>
      <c r="AX879" s="12" t="s">
        <v>76</v>
      </c>
      <c r="AY879" s="235" t="s">
        <v>155</v>
      </c>
    </row>
    <row r="880" s="12" customFormat="1">
      <c r="A880" s="12"/>
      <c r="B880" s="224"/>
      <c r="C880" s="225"/>
      <c r="D880" s="226" t="s">
        <v>162</v>
      </c>
      <c r="E880" s="227" t="s">
        <v>1</v>
      </c>
      <c r="F880" s="228" t="s">
        <v>1273</v>
      </c>
      <c r="G880" s="225"/>
      <c r="H880" s="229">
        <v>1.8</v>
      </c>
      <c r="I880" s="230"/>
      <c r="J880" s="225"/>
      <c r="K880" s="225"/>
      <c r="L880" s="231"/>
      <c r="M880" s="232"/>
      <c r="N880" s="233"/>
      <c r="O880" s="233"/>
      <c r="P880" s="233"/>
      <c r="Q880" s="233"/>
      <c r="R880" s="233"/>
      <c r="S880" s="233"/>
      <c r="T880" s="234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T880" s="235" t="s">
        <v>162</v>
      </c>
      <c r="AU880" s="235" t="s">
        <v>84</v>
      </c>
      <c r="AV880" s="12" t="s">
        <v>86</v>
      </c>
      <c r="AW880" s="12" t="s">
        <v>32</v>
      </c>
      <c r="AX880" s="12" t="s">
        <v>76</v>
      </c>
      <c r="AY880" s="235" t="s">
        <v>155</v>
      </c>
    </row>
    <row r="881" s="13" customFormat="1">
      <c r="A881" s="13"/>
      <c r="B881" s="236"/>
      <c r="C881" s="237"/>
      <c r="D881" s="226" t="s">
        <v>162</v>
      </c>
      <c r="E881" s="238" t="s">
        <v>1</v>
      </c>
      <c r="F881" s="239" t="s">
        <v>164</v>
      </c>
      <c r="G881" s="237"/>
      <c r="H881" s="240">
        <v>96.599999999999994</v>
      </c>
      <c r="I881" s="241"/>
      <c r="J881" s="237"/>
      <c r="K881" s="237"/>
      <c r="L881" s="242"/>
      <c r="M881" s="243"/>
      <c r="N881" s="244"/>
      <c r="O881" s="244"/>
      <c r="P881" s="244"/>
      <c r="Q881" s="244"/>
      <c r="R881" s="244"/>
      <c r="S881" s="244"/>
      <c r="T881" s="245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6" t="s">
        <v>162</v>
      </c>
      <c r="AU881" s="246" t="s">
        <v>84</v>
      </c>
      <c r="AV881" s="13" t="s">
        <v>160</v>
      </c>
      <c r="AW881" s="13" t="s">
        <v>32</v>
      </c>
      <c r="AX881" s="13" t="s">
        <v>84</v>
      </c>
      <c r="AY881" s="246" t="s">
        <v>155</v>
      </c>
    </row>
    <row r="882" s="2" customFormat="1" ht="21.75" customHeight="1">
      <c r="A882" s="37"/>
      <c r="B882" s="38"/>
      <c r="C882" s="210" t="s">
        <v>1275</v>
      </c>
      <c r="D882" s="210" t="s">
        <v>156</v>
      </c>
      <c r="E882" s="211" t="s">
        <v>1276</v>
      </c>
      <c r="F882" s="212" t="s">
        <v>1277</v>
      </c>
      <c r="G882" s="213" t="s">
        <v>175</v>
      </c>
      <c r="H882" s="214">
        <v>104</v>
      </c>
      <c r="I882" s="215"/>
      <c r="J882" s="216">
        <f>ROUND(I882*H882,2)</f>
        <v>0</v>
      </c>
      <c r="K882" s="217"/>
      <c r="L882" s="43"/>
      <c r="M882" s="218" t="s">
        <v>1</v>
      </c>
      <c r="N882" s="219" t="s">
        <v>41</v>
      </c>
      <c r="O882" s="90"/>
      <c r="P882" s="220">
        <f>O882*H882</f>
        <v>0</v>
      </c>
      <c r="Q882" s="220">
        <v>0</v>
      </c>
      <c r="R882" s="220">
        <f>Q882*H882</f>
        <v>0</v>
      </c>
      <c r="S882" s="220">
        <v>0</v>
      </c>
      <c r="T882" s="221">
        <f>S882*H882</f>
        <v>0</v>
      </c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R882" s="222" t="s">
        <v>191</v>
      </c>
      <c r="AT882" s="222" t="s">
        <v>156</v>
      </c>
      <c r="AU882" s="222" t="s">
        <v>84</v>
      </c>
      <c r="AY882" s="16" t="s">
        <v>155</v>
      </c>
      <c r="BE882" s="223">
        <f>IF(N882="základní",J882,0)</f>
        <v>0</v>
      </c>
      <c r="BF882" s="223">
        <f>IF(N882="snížená",J882,0)</f>
        <v>0</v>
      </c>
      <c r="BG882" s="223">
        <f>IF(N882="zákl. přenesená",J882,0)</f>
        <v>0</v>
      </c>
      <c r="BH882" s="223">
        <f>IF(N882="sníž. přenesená",J882,0)</f>
        <v>0</v>
      </c>
      <c r="BI882" s="223">
        <f>IF(N882="nulová",J882,0)</f>
        <v>0</v>
      </c>
      <c r="BJ882" s="16" t="s">
        <v>84</v>
      </c>
      <c r="BK882" s="223">
        <f>ROUND(I882*H882,2)</f>
        <v>0</v>
      </c>
      <c r="BL882" s="16" t="s">
        <v>191</v>
      </c>
      <c r="BM882" s="222" t="s">
        <v>1278</v>
      </c>
    </row>
    <row r="883" s="12" customFormat="1">
      <c r="A883" s="12"/>
      <c r="B883" s="224"/>
      <c r="C883" s="225"/>
      <c r="D883" s="226" t="s">
        <v>162</v>
      </c>
      <c r="E883" s="227" t="s">
        <v>1</v>
      </c>
      <c r="F883" s="228" t="s">
        <v>1279</v>
      </c>
      <c r="G883" s="225"/>
      <c r="H883" s="229">
        <v>30</v>
      </c>
      <c r="I883" s="230"/>
      <c r="J883" s="225"/>
      <c r="K883" s="225"/>
      <c r="L883" s="231"/>
      <c r="M883" s="232"/>
      <c r="N883" s="233"/>
      <c r="O883" s="233"/>
      <c r="P883" s="233"/>
      <c r="Q883" s="233"/>
      <c r="R883" s="233"/>
      <c r="S883" s="233"/>
      <c r="T883" s="234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T883" s="235" t="s">
        <v>162</v>
      </c>
      <c r="AU883" s="235" t="s">
        <v>84</v>
      </c>
      <c r="AV883" s="12" t="s">
        <v>86</v>
      </c>
      <c r="AW883" s="12" t="s">
        <v>32</v>
      </c>
      <c r="AX883" s="12" t="s">
        <v>76</v>
      </c>
      <c r="AY883" s="235" t="s">
        <v>155</v>
      </c>
    </row>
    <row r="884" s="12" customFormat="1">
      <c r="A884" s="12"/>
      <c r="B884" s="224"/>
      <c r="C884" s="225"/>
      <c r="D884" s="226" t="s">
        <v>162</v>
      </c>
      <c r="E884" s="227" t="s">
        <v>1</v>
      </c>
      <c r="F884" s="228" t="s">
        <v>911</v>
      </c>
      <c r="G884" s="225"/>
      <c r="H884" s="229">
        <v>4</v>
      </c>
      <c r="I884" s="230"/>
      <c r="J884" s="225"/>
      <c r="K884" s="225"/>
      <c r="L884" s="231"/>
      <c r="M884" s="232"/>
      <c r="N884" s="233"/>
      <c r="O884" s="233"/>
      <c r="P884" s="233"/>
      <c r="Q884" s="233"/>
      <c r="R884" s="233"/>
      <c r="S884" s="233"/>
      <c r="T884" s="234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T884" s="235" t="s">
        <v>162</v>
      </c>
      <c r="AU884" s="235" t="s">
        <v>84</v>
      </c>
      <c r="AV884" s="12" t="s">
        <v>86</v>
      </c>
      <c r="AW884" s="12" t="s">
        <v>32</v>
      </c>
      <c r="AX884" s="12" t="s">
        <v>76</v>
      </c>
      <c r="AY884" s="235" t="s">
        <v>155</v>
      </c>
    </row>
    <row r="885" s="12" customFormat="1">
      <c r="A885" s="12"/>
      <c r="B885" s="224"/>
      <c r="C885" s="225"/>
      <c r="D885" s="226" t="s">
        <v>162</v>
      </c>
      <c r="E885" s="227" t="s">
        <v>1</v>
      </c>
      <c r="F885" s="228" t="s">
        <v>1280</v>
      </c>
      <c r="G885" s="225"/>
      <c r="H885" s="229">
        <v>34</v>
      </c>
      <c r="I885" s="230"/>
      <c r="J885" s="225"/>
      <c r="K885" s="225"/>
      <c r="L885" s="231"/>
      <c r="M885" s="232"/>
      <c r="N885" s="233"/>
      <c r="O885" s="233"/>
      <c r="P885" s="233"/>
      <c r="Q885" s="233"/>
      <c r="R885" s="233"/>
      <c r="S885" s="233"/>
      <c r="T885" s="234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T885" s="235" t="s">
        <v>162</v>
      </c>
      <c r="AU885" s="235" t="s">
        <v>84</v>
      </c>
      <c r="AV885" s="12" t="s">
        <v>86</v>
      </c>
      <c r="AW885" s="12" t="s">
        <v>32</v>
      </c>
      <c r="AX885" s="12" t="s">
        <v>76</v>
      </c>
      <c r="AY885" s="235" t="s">
        <v>155</v>
      </c>
    </row>
    <row r="886" s="12" customFormat="1">
      <c r="A886" s="12"/>
      <c r="B886" s="224"/>
      <c r="C886" s="225"/>
      <c r="D886" s="226" t="s">
        <v>162</v>
      </c>
      <c r="E886" s="227" t="s">
        <v>1</v>
      </c>
      <c r="F886" s="228" t="s">
        <v>1281</v>
      </c>
      <c r="G886" s="225"/>
      <c r="H886" s="229">
        <v>36</v>
      </c>
      <c r="I886" s="230"/>
      <c r="J886" s="225"/>
      <c r="K886" s="225"/>
      <c r="L886" s="231"/>
      <c r="M886" s="232"/>
      <c r="N886" s="233"/>
      <c r="O886" s="233"/>
      <c r="P886" s="233"/>
      <c r="Q886" s="233"/>
      <c r="R886" s="233"/>
      <c r="S886" s="233"/>
      <c r="T886" s="234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T886" s="235" t="s">
        <v>162</v>
      </c>
      <c r="AU886" s="235" t="s">
        <v>84</v>
      </c>
      <c r="AV886" s="12" t="s">
        <v>86</v>
      </c>
      <c r="AW886" s="12" t="s">
        <v>32</v>
      </c>
      <c r="AX886" s="12" t="s">
        <v>76</v>
      </c>
      <c r="AY886" s="235" t="s">
        <v>155</v>
      </c>
    </row>
    <row r="887" s="13" customFormat="1">
      <c r="A887" s="13"/>
      <c r="B887" s="236"/>
      <c r="C887" s="237"/>
      <c r="D887" s="226" t="s">
        <v>162</v>
      </c>
      <c r="E887" s="238" t="s">
        <v>1</v>
      </c>
      <c r="F887" s="239" t="s">
        <v>164</v>
      </c>
      <c r="G887" s="237"/>
      <c r="H887" s="240">
        <v>104</v>
      </c>
      <c r="I887" s="241"/>
      <c r="J887" s="237"/>
      <c r="K887" s="237"/>
      <c r="L887" s="242"/>
      <c r="M887" s="243"/>
      <c r="N887" s="244"/>
      <c r="O887" s="244"/>
      <c r="P887" s="244"/>
      <c r="Q887" s="244"/>
      <c r="R887" s="244"/>
      <c r="S887" s="244"/>
      <c r="T887" s="245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6" t="s">
        <v>162</v>
      </c>
      <c r="AU887" s="246" t="s">
        <v>84</v>
      </c>
      <c r="AV887" s="13" t="s">
        <v>160</v>
      </c>
      <c r="AW887" s="13" t="s">
        <v>32</v>
      </c>
      <c r="AX887" s="13" t="s">
        <v>84</v>
      </c>
      <c r="AY887" s="246" t="s">
        <v>155</v>
      </c>
    </row>
    <row r="888" s="2" customFormat="1" ht="21.75" customHeight="1">
      <c r="A888" s="37"/>
      <c r="B888" s="38"/>
      <c r="C888" s="247" t="s">
        <v>1282</v>
      </c>
      <c r="D888" s="247" t="s">
        <v>220</v>
      </c>
      <c r="E888" s="248" t="s">
        <v>1283</v>
      </c>
      <c r="F888" s="249" t="s">
        <v>1284</v>
      </c>
      <c r="G888" s="250" t="s">
        <v>159</v>
      </c>
      <c r="H888" s="251">
        <v>30.399999999999999</v>
      </c>
      <c r="I888" s="252"/>
      <c r="J888" s="253">
        <f>ROUND(I888*H888,2)</f>
        <v>0</v>
      </c>
      <c r="K888" s="254"/>
      <c r="L888" s="255"/>
      <c r="M888" s="256" t="s">
        <v>1</v>
      </c>
      <c r="N888" s="257" t="s">
        <v>41</v>
      </c>
      <c r="O888" s="90"/>
      <c r="P888" s="220">
        <f>O888*H888</f>
        <v>0</v>
      </c>
      <c r="Q888" s="220">
        <v>0</v>
      </c>
      <c r="R888" s="220">
        <f>Q888*H888</f>
        <v>0</v>
      </c>
      <c r="S888" s="220">
        <v>0</v>
      </c>
      <c r="T888" s="221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222" t="s">
        <v>343</v>
      </c>
      <c r="AT888" s="222" t="s">
        <v>220</v>
      </c>
      <c r="AU888" s="222" t="s">
        <v>84</v>
      </c>
      <c r="AY888" s="16" t="s">
        <v>155</v>
      </c>
      <c r="BE888" s="223">
        <f>IF(N888="základní",J888,0)</f>
        <v>0</v>
      </c>
      <c r="BF888" s="223">
        <f>IF(N888="snížená",J888,0)</f>
        <v>0</v>
      </c>
      <c r="BG888" s="223">
        <f>IF(N888="zákl. přenesená",J888,0)</f>
        <v>0</v>
      </c>
      <c r="BH888" s="223">
        <f>IF(N888="sníž. přenesená",J888,0)</f>
        <v>0</v>
      </c>
      <c r="BI888" s="223">
        <f>IF(N888="nulová",J888,0)</f>
        <v>0</v>
      </c>
      <c r="BJ888" s="16" t="s">
        <v>84</v>
      </c>
      <c r="BK888" s="223">
        <f>ROUND(I888*H888,2)</f>
        <v>0</v>
      </c>
      <c r="BL888" s="16" t="s">
        <v>191</v>
      </c>
      <c r="BM888" s="222" t="s">
        <v>1285</v>
      </c>
    </row>
    <row r="889" s="12" customFormat="1">
      <c r="A889" s="12"/>
      <c r="B889" s="224"/>
      <c r="C889" s="225"/>
      <c r="D889" s="226" t="s">
        <v>162</v>
      </c>
      <c r="E889" s="227" t="s">
        <v>1</v>
      </c>
      <c r="F889" s="228" t="s">
        <v>1286</v>
      </c>
      <c r="G889" s="225"/>
      <c r="H889" s="229">
        <v>30.399999999999999</v>
      </c>
      <c r="I889" s="230"/>
      <c r="J889" s="225"/>
      <c r="K889" s="225"/>
      <c r="L889" s="231"/>
      <c r="M889" s="232"/>
      <c r="N889" s="233"/>
      <c r="O889" s="233"/>
      <c r="P889" s="233"/>
      <c r="Q889" s="233"/>
      <c r="R889" s="233"/>
      <c r="S889" s="233"/>
      <c r="T889" s="234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T889" s="235" t="s">
        <v>162</v>
      </c>
      <c r="AU889" s="235" t="s">
        <v>84</v>
      </c>
      <c r="AV889" s="12" t="s">
        <v>86</v>
      </c>
      <c r="AW889" s="12" t="s">
        <v>32</v>
      </c>
      <c r="AX889" s="12" t="s">
        <v>76</v>
      </c>
      <c r="AY889" s="235" t="s">
        <v>155</v>
      </c>
    </row>
    <row r="890" s="13" customFormat="1">
      <c r="A890" s="13"/>
      <c r="B890" s="236"/>
      <c r="C890" s="237"/>
      <c r="D890" s="226" t="s">
        <v>162</v>
      </c>
      <c r="E890" s="238" t="s">
        <v>1</v>
      </c>
      <c r="F890" s="239" t="s">
        <v>164</v>
      </c>
      <c r="G890" s="237"/>
      <c r="H890" s="240">
        <v>30.399999999999999</v>
      </c>
      <c r="I890" s="241"/>
      <c r="J890" s="237"/>
      <c r="K890" s="237"/>
      <c r="L890" s="242"/>
      <c r="M890" s="243"/>
      <c r="N890" s="244"/>
      <c r="O890" s="244"/>
      <c r="P890" s="244"/>
      <c r="Q890" s="244"/>
      <c r="R890" s="244"/>
      <c r="S890" s="244"/>
      <c r="T890" s="245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6" t="s">
        <v>162</v>
      </c>
      <c r="AU890" s="246" t="s">
        <v>84</v>
      </c>
      <c r="AV890" s="13" t="s">
        <v>160</v>
      </c>
      <c r="AW890" s="13" t="s">
        <v>32</v>
      </c>
      <c r="AX890" s="13" t="s">
        <v>84</v>
      </c>
      <c r="AY890" s="246" t="s">
        <v>155</v>
      </c>
    </row>
    <row r="891" s="2" customFormat="1" ht="21.75" customHeight="1">
      <c r="A891" s="37"/>
      <c r="B891" s="38"/>
      <c r="C891" s="247" t="s">
        <v>1287</v>
      </c>
      <c r="D891" s="247" t="s">
        <v>220</v>
      </c>
      <c r="E891" s="248" t="s">
        <v>1288</v>
      </c>
      <c r="F891" s="249" t="s">
        <v>1289</v>
      </c>
      <c r="G891" s="250" t="s">
        <v>159</v>
      </c>
      <c r="H891" s="251">
        <v>3.2000000000000002</v>
      </c>
      <c r="I891" s="252"/>
      <c r="J891" s="253">
        <f>ROUND(I891*H891,2)</f>
        <v>0</v>
      </c>
      <c r="K891" s="254"/>
      <c r="L891" s="255"/>
      <c r="M891" s="256" t="s">
        <v>1</v>
      </c>
      <c r="N891" s="257" t="s">
        <v>41</v>
      </c>
      <c r="O891" s="90"/>
      <c r="P891" s="220">
        <f>O891*H891</f>
        <v>0</v>
      </c>
      <c r="Q891" s="220">
        <v>0</v>
      </c>
      <c r="R891" s="220">
        <f>Q891*H891</f>
        <v>0</v>
      </c>
      <c r="S891" s="220">
        <v>0</v>
      </c>
      <c r="T891" s="221">
        <f>S891*H891</f>
        <v>0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222" t="s">
        <v>343</v>
      </c>
      <c r="AT891" s="222" t="s">
        <v>220</v>
      </c>
      <c r="AU891" s="222" t="s">
        <v>84</v>
      </c>
      <c r="AY891" s="16" t="s">
        <v>155</v>
      </c>
      <c r="BE891" s="223">
        <f>IF(N891="základní",J891,0)</f>
        <v>0</v>
      </c>
      <c r="BF891" s="223">
        <f>IF(N891="snížená",J891,0)</f>
        <v>0</v>
      </c>
      <c r="BG891" s="223">
        <f>IF(N891="zákl. přenesená",J891,0)</f>
        <v>0</v>
      </c>
      <c r="BH891" s="223">
        <f>IF(N891="sníž. přenesená",J891,0)</f>
        <v>0</v>
      </c>
      <c r="BI891" s="223">
        <f>IF(N891="nulová",J891,0)</f>
        <v>0</v>
      </c>
      <c r="BJ891" s="16" t="s">
        <v>84</v>
      </c>
      <c r="BK891" s="223">
        <f>ROUND(I891*H891,2)</f>
        <v>0</v>
      </c>
      <c r="BL891" s="16" t="s">
        <v>191</v>
      </c>
      <c r="BM891" s="222" t="s">
        <v>1290</v>
      </c>
    </row>
    <row r="892" s="2" customFormat="1" ht="21.75" customHeight="1">
      <c r="A892" s="37"/>
      <c r="B892" s="38"/>
      <c r="C892" s="247" t="s">
        <v>1291</v>
      </c>
      <c r="D892" s="247" t="s">
        <v>220</v>
      </c>
      <c r="E892" s="248" t="s">
        <v>1292</v>
      </c>
      <c r="F892" s="249" t="s">
        <v>1293</v>
      </c>
      <c r="G892" s="250" t="s">
        <v>159</v>
      </c>
      <c r="H892" s="251">
        <v>19.199999999999999</v>
      </c>
      <c r="I892" s="252"/>
      <c r="J892" s="253">
        <f>ROUND(I892*H892,2)</f>
        <v>0</v>
      </c>
      <c r="K892" s="254"/>
      <c r="L892" s="255"/>
      <c r="M892" s="256" t="s">
        <v>1</v>
      </c>
      <c r="N892" s="257" t="s">
        <v>41</v>
      </c>
      <c r="O892" s="90"/>
      <c r="P892" s="220">
        <f>O892*H892</f>
        <v>0</v>
      </c>
      <c r="Q892" s="220">
        <v>0</v>
      </c>
      <c r="R892" s="220">
        <f>Q892*H892</f>
        <v>0</v>
      </c>
      <c r="S892" s="220">
        <v>0</v>
      </c>
      <c r="T892" s="221">
        <f>S892*H892</f>
        <v>0</v>
      </c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R892" s="222" t="s">
        <v>343</v>
      </c>
      <c r="AT892" s="222" t="s">
        <v>220</v>
      </c>
      <c r="AU892" s="222" t="s">
        <v>84</v>
      </c>
      <c r="AY892" s="16" t="s">
        <v>155</v>
      </c>
      <c r="BE892" s="223">
        <f>IF(N892="základní",J892,0)</f>
        <v>0</v>
      </c>
      <c r="BF892" s="223">
        <f>IF(N892="snížená",J892,0)</f>
        <v>0</v>
      </c>
      <c r="BG892" s="223">
        <f>IF(N892="zákl. přenesená",J892,0)</f>
        <v>0</v>
      </c>
      <c r="BH892" s="223">
        <f>IF(N892="sníž. přenesená",J892,0)</f>
        <v>0</v>
      </c>
      <c r="BI892" s="223">
        <f>IF(N892="nulová",J892,0)</f>
        <v>0</v>
      </c>
      <c r="BJ892" s="16" t="s">
        <v>84</v>
      </c>
      <c r="BK892" s="223">
        <f>ROUND(I892*H892,2)</f>
        <v>0</v>
      </c>
      <c r="BL892" s="16" t="s">
        <v>191</v>
      </c>
      <c r="BM892" s="222" t="s">
        <v>1294</v>
      </c>
    </row>
    <row r="893" s="2" customFormat="1" ht="24.15" customHeight="1">
      <c r="A893" s="37"/>
      <c r="B893" s="38"/>
      <c r="C893" s="247" t="s">
        <v>1295</v>
      </c>
      <c r="D893" s="247" t="s">
        <v>220</v>
      </c>
      <c r="E893" s="248" t="s">
        <v>1296</v>
      </c>
      <c r="F893" s="249" t="s">
        <v>1297</v>
      </c>
      <c r="G893" s="250" t="s">
        <v>159</v>
      </c>
      <c r="H893" s="251">
        <v>4.7999999999999998</v>
      </c>
      <c r="I893" s="252"/>
      <c r="J893" s="253">
        <f>ROUND(I893*H893,2)</f>
        <v>0</v>
      </c>
      <c r="K893" s="254"/>
      <c r="L893" s="255"/>
      <c r="M893" s="256" t="s">
        <v>1</v>
      </c>
      <c r="N893" s="257" t="s">
        <v>41</v>
      </c>
      <c r="O893" s="90"/>
      <c r="P893" s="220">
        <f>O893*H893</f>
        <v>0</v>
      </c>
      <c r="Q893" s="220">
        <v>0</v>
      </c>
      <c r="R893" s="220">
        <f>Q893*H893</f>
        <v>0</v>
      </c>
      <c r="S893" s="220">
        <v>0</v>
      </c>
      <c r="T893" s="221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222" t="s">
        <v>343</v>
      </c>
      <c r="AT893" s="222" t="s">
        <v>220</v>
      </c>
      <c r="AU893" s="222" t="s">
        <v>84</v>
      </c>
      <c r="AY893" s="16" t="s">
        <v>155</v>
      </c>
      <c r="BE893" s="223">
        <f>IF(N893="základní",J893,0)</f>
        <v>0</v>
      </c>
      <c r="BF893" s="223">
        <f>IF(N893="snížená",J893,0)</f>
        <v>0</v>
      </c>
      <c r="BG893" s="223">
        <f>IF(N893="zákl. přenesená",J893,0)</f>
        <v>0</v>
      </c>
      <c r="BH893" s="223">
        <f>IF(N893="sníž. přenesená",J893,0)</f>
        <v>0</v>
      </c>
      <c r="BI893" s="223">
        <f>IF(N893="nulová",J893,0)</f>
        <v>0</v>
      </c>
      <c r="BJ893" s="16" t="s">
        <v>84</v>
      </c>
      <c r="BK893" s="223">
        <f>ROUND(I893*H893,2)</f>
        <v>0</v>
      </c>
      <c r="BL893" s="16" t="s">
        <v>191</v>
      </c>
      <c r="BM893" s="222" t="s">
        <v>1298</v>
      </c>
    </row>
    <row r="894" s="2" customFormat="1" ht="21.75" customHeight="1">
      <c r="A894" s="37"/>
      <c r="B894" s="38"/>
      <c r="C894" s="247" t="s">
        <v>1299</v>
      </c>
      <c r="D894" s="247" t="s">
        <v>220</v>
      </c>
      <c r="E894" s="248" t="s">
        <v>1300</v>
      </c>
      <c r="F894" s="249" t="s">
        <v>1301</v>
      </c>
      <c r="G894" s="250" t="s">
        <v>159</v>
      </c>
      <c r="H894" s="251">
        <v>240</v>
      </c>
      <c r="I894" s="252"/>
      <c r="J894" s="253">
        <f>ROUND(I894*H894,2)</f>
        <v>0</v>
      </c>
      <c r="K894" s="254"/>
      <c r="L894" s="255"/>
      <c r="M894" s="256" t="s">
        <v>1</v>
      </c>
      <c r="N894" s="257" t="s">
        <v>41</v>
      </c>
      <c r="O894" s="90"/>
      <c r="P894" s="220">
        <f>O894*H894</f>
        <v>0</v>
      </c>
      <c r="Q894" s="220">
        <v>0</v>
      </c>
      <c r="R894" s="220">
        <f>Q894*H894</f>
        <v>0</v>
      </c>
      <c r="S894" s="220">
        <v>0</v>
      </c>
      <c r="T894" s="221">
        <f>S894*H894</f>
        <v>0</v>
      </c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R894" s="222" t="s">
        <v>343</v>
      </c>
      <c r="AT894" s="222" t="s">
        <v>220</v>
      </c>
      <c r="AU894" s="222" t="s">
        <v>84</v>
      </c>
      <c r="AY894" s="16" t="s">
        <v>155</v>
      </c>
      <c r="BE894" s="223">
        <f>IF(N894="základní",J894,0)</f>
        <v>0</v>
      </c>
      <c r="BF894" s="223">
        <f>IF(N894="snížená",J894,0)</f>
        <v>0</v>
      </c>
      <c r="BG894" s="223">
        <f>IF(N894="zákl. přenesená",J894,0)</f>
        <v>0</v>
      </c>
      <c r="BH894" s="223">
        <f>IF(N894="sníž. přenesená",J894,0)</f>
        <v>0</v>
      </c>
      <c r="BI894" s="223">
        <f>IF(N894="nulová",J894,0)</f>
        <v>0</v>
      </c>
      <c r="BJ894" s="16" t="s">
        <v>84</v>
      </c>
      <c r="BK894" s="223">
        <f>ROUND(I894*H894,2)</f>
        <v>0</v>
      </c>
      <c r="BL894" s="16" t="s">
        <v>191</v>
      </c>
      <c r="BM894" s="222" t="s">
        <v>1302</v>
      </c>
    </row>
    <row r="895" s="12" customFormat="1">
      <c r="A895" s="12"/>
      <c r="B895" s="224"/>
      <c r="C895" s="225"/>
      <c r="D895" s="226" t="s">
        <v>162</v>
      </c>
      <c r="E895" s="227" t="s">
        <v>1</v>
      </c>
      <c r="F895" s="228" t="s">
        <v>1303</v>
      </c>
      <c r="G895" s="225"/>
      <c r="H895" s="229">
        <v>240</v>
      </c>
      <c r="I895" s="230"/>
      <c r="J895" s="225"/>
      <c r="K895" s="225"/>
      <c r="L895" s="231"/>
      <c r="M895" s="232"/>
      <c r="N895" s="233"/>
      <c r="O895" s="233"/>
      <c r="P895" s="233"/>
      <c r="Q895" s="233"/>
      <c r="R895" s="233"/>
      <c r="S895" s="233"/>
      <c r="T895" s="234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T895" s="235" t="s">
        <v>162</v>
      </c>
      <c r="AU895" s="235" t="s">
        <v>84</v>
      </c>
      <c r="AV895" s="12" t="s">
        <v>86</v>
      </c>
      <c r="AW895" s="12" t="s">
        <v>32</v>
      </c>
      <c r="AX895" s="12" t="s">
        <v>76</v>
      </c>
      <c r="AY895" s="235" t="s">
        <v>155</v>
      </c>
    </row>
    <row r="896" s="13" customFormat="1">
      <c r="A896" s="13"/>
      <c r="B896" s="236"/>
      <c r="C896" s="237"/>
      <c r="D896" s="226" t="s">
        <v>162</v>
      </c>
      <c r="E896" s="238" t="s">
        <v>1</v>
      </c>
      <c r="F896" s="239" t="s">
        <v>164</v>
      </c>
      <c r="G896" s="237"/>
      <c r="H896" s="240">
        <v>240</v>
      </c>
      <c r="I896" s="241"/>
      <c r="J896" s="237"/>
      <c r="K896" s="237"/>
      <c r="L896" s="242"/>
      <c r="M896" s="243"/>
      <c r="N896" s="244"/>
      <c r="O896" s="244"/>
      <c r="P896" s="244"/>
      <c r="Q896" s="244"/>
      <c r="R896" s="244"/>
      <c r="S896" s="244"/>
      <c r="T896" s="245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6" t="s">
        <v>162</v>
      </c>
      <c r="AU896" s="246" t="s">
        <v>84</v>
      </c>
      <c r="AV896" s="13" t="s">
        <v>160</v>
      </c>
      <c r="AW896" s="13" t="s">
        <v>32</v>
      </c>
      <c r="AX896" s="13" t="s">
        <v>84</v>
      </c>
      <c r="AY896" s="246" t="s">
        <v>155</v>
      </c>
    </row>
    <row r="897" s="2" customFormat="1" ht="24.15" customHeight="1">
      <c r="A897" s="37"/>
      <c r="B897" s="38"/>
      <c r="C897" s="247" t="s">
        <v>1304</v>
      </c>
      <c r="D897" s="247" t="s">
        <v>220</v>
      </c>
      <c r="E897" s="248" t="s">
        <v>1305</v>
      </c>
      <c r="F897" s="249" t="s">
        <v>1306</v>
      </c>
      <c r="G897" s="250" t="s">
        <v>159</v>
      </c>
      <c r="H897" s="251">
        <v>28.800000000000001</v>
      </c>
      <c r="I897" s="252"/>
      <c r="J897" s="253">
        <f>ROUND(I897*H897,2)</f>
        <v>0</v>
      </c>
      <c r="K897" s="254"/>
      <c r="L897" s="255"/>
      <c r="M897" s="256" t="s">
        <v>1</v>
      </c>
      <c r="N897" s="257" t="s">
        <v>41</v>
      </c>
      <c r="O897" s="90"/>
      <c r="P897" s="220">
        <f>O897*H897</f>
        <v>0</v>
      </c>
      <c r="Q897" s="220">
        <v>0</v>
      </c>
      <c r="R897" s="220">
        <f>Q897*H897</f>
        <v>0</v>
      </c>
      <c r="S897" s="220">
        <v>0</v>
      </c>
      <c r="T897" s="221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222" t="s">
        <v>343</v>
      </c>
      <c r="AT897" s="222" t="s">
        <v>220</v>
      </c>
      <c r="AU897" s="222" t="s">
        <v>84</v>
      </c>
      <c r="AY897" s="16" t="s">
        <v>155</v>
      </c>
      <c r="BE897" s="223">
        <f>IF(N897="základní",J897,0)</f>
        <v>0</v>
      </c>
      <c r="BF897" s="223">
        <f>IF(N897="snížená",J897,0)</f>
        <v>0</v>
      </c>
      <c r="BG897" s="223">
        <f>IF(N897="zákl. přenesená",J897,0)</f>
        <v>0</v>
      </c>
      <c r="BH897" s="223">
        <f>IF(N897="sníž. přenesená",J897,0)</f>
        <v>0</v>
      </c>
      <c r="BI897" s="223">
        <f>IF(N897="nulová",J897,0)</f>
        <v>0</v>
      </c>
      <c r="BJ897" s="16" t="s">
        <v>84</v>
      </c>
      <c r="BK897" s="223">
        <f>ROUND(I897*H897,2)</f>
        <v>0</v>
      </c>
      <c r="BL897" s="16" t="s">
        <v>191</v>
      </c>
      <c r="BM897" s="222" t="s">
        <v>1307</v>
      </c>
    </row>
    <row r="898" s="12" customFormat="1">
      <c r="A898" s="12"/>
      <c r="B898" s="224"/>
      <c r="C898" s="225"/>
      <c r="D898" s="226" t="s">
        <v>162</v>
      </c>
      <c r="E898" s="227" t="s">
        <v>1</v>
      </c>
      <c r="F898" s="228" t="s">
        <v>1308</v>
      </c>
      <c r="G898" s="225"/>
      <c r="H898" s="229">
        <v>28.800000000000001</v>
      </c>
      <c r="I898" s="230"/>
      <c r="J898" s="225"/>
      <c r="K898" s="225"/>
      <c r="L898" s="231"/>
      <c r="M898" s="232"/>
      <c r="N898" s="233"/>
      <c r="O898" s="233"/>
      <c r="P898" s="233"/>
      <c r="Q898" s="233"/>
      <c r="R898" s="233"/>
      <c r="S898" s="233"/>
      <c r="T898" s="234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T898" s="235" t="s">
        <v>162</v>
      </c>
      <c r="AU898" s="235" t="s">
        <v>84</v>
      </c>
      <c r="AV898" s="12" t="s">
        <v>86</v>
      </c>
      <c r="AW898" s="12" t="s">
        <v>32</v>
      </c>
      <c r="AX898" s="12" t="s">
        <v>76</v>
      </c>
      <c r="AY898" s="235" t="s">
        <v>155</v>
      </c>
    </row>
    <row r="899" s="13" customFormat="1">
      <c r="A899" s="13"/>
      <c r="B899" s="236"/>
      <c r="C899" s="237"/>
      <c r="D899" s="226" t="s">
        <v>162</v>
      </c>
      <c r="E899" s="238" t="s">
        <v>1</v>
      </c>
      <c r="F899" s="239" t="s">
        <v>164</v>
      </c>
      <c r="G899" s="237"/>
      <c r="H899" s="240">
        <v>28.800000000000001</v>
      </c>
      <c r="I899" s="241"/>
      <c r="J899" s="237"/>
      <c r="K899" s="237"/>
      <c r="L899" s="242"/>
      <c r="M899" s="243"/>
      <c r="N899" s="244"/>
      <c r="O899" s="244"/>
      <c r="P899" s="244"/>
      <c r="Q899" s="244"/>
      <c r="R899" s="244"/>
      <c r="S899" s="244"/>
      <c r="T899" s="245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6" t="s">
        <v>162</v>
      </c>
      <c r="AU899" s="246" t="s">
        <v>84</v>
      </c>
      <c r="AV899" s="13" t="s">
        <v>160</v>
      </c>
      <c r="AW899" s="13" t="s">
        <v>32</v>
      </c>
      <c r="AX899" s="13" t="s">
        <v>84</v>
      </c>
      <c r="AY899" s="246" t="s">
        <v>155</v>
      </c>
    </row>
    <row r="900" s="2" customFormat="1" ht="21.75" customHeight="1">
      <c r="A900" s="37"/>
      <c r="B900" s="38"/>
      <c r="C900" s="247" t="s">
        <v>1309</v>
      </c>
      <c r="D900" s="247" t="s">
        <v>220</v>
      </c>
      <c r="E900" s="248" t="s">
        <v>1310</v>
      </c>
      <c r="F900" s="249" t="s">
        <v>1311</v>
      </c>
      <c r="G900" s="250" t="s">
        <v>159</v>
      </c>
      <c r="H900" s="251">
        <v>28.800000000000001</v>
      </c>
      <c r="I900" s="252"/>
      <c r="J900" s="253">
        <f>ROUND(I900*H900,2)</f>
        <v>0</v>
      </c>
      <c r="K900" s="254"/>
      <c r="L900" s="255"/>
      <c r="M900" s="256" t="s">
        <v>1</v>
      </c>
      <c r="N900" s="257" t="s">
        <v>41</v>
      </c>
      <c r="O900" s="90"/>
      <c r="P900" s="220">
        <f>O900*H900</f>
        <v>0</v>
      </c>
      <c r="Q900" s="220">
        <v>0</v>
      </c>
      <c r="R900" s="220">
        <f>Q900*H900</f>
        <v>0</v>
      </c>
      <c r="S900" s="220">
        <v>0</v>
      </c>
      <c r="T900" s="221">
        <f>S900*H900</f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222" t="s">
        <v>343</v>
      </c>
      <c r="AT900" s="222" t="s">
        <v>220</v>
      </c>
      <c r="AU900" s="222" t="s">
        <v>84</v>
      </c>
      <c r="AY900" s="16" t="s">
        <v>155</v>
      </c>
      <c r="BE900" s="223">
        <f>IF(N900="základní",J900,0)</f>
        <v>0</v>
      </c>
      <c r="BF900" s="223">
        <f>IF(N900="snížená",J900,0)</f>
        <v>0</v>
      </c>
      <c r="BG900" s="223">
        <f>IF(N900="zákl. přenesená",J900,0)</f>
        <v>0</v>
      </c>
      <c r="BH900" s="223">
        <f>IF(N900="sníž. přenesená",J900,0)</f>
        <v>0</v>
      </c>
      <c r="BI900" s="223">
        <f>IF(N900="nulová",J900,0)</f>
        <v>0</v>
      </c>
      <c r="BJ900" s="16" t="s">
        <v>84</v>
      </c>
      <c r="BK900" s="223">
        <f>ROUND(I900*H900,2)</f>
        <v>0</v>
      </c>
      <c r="BL900" s="16" t="s">
        <v>191</v>
      </c>
      <c r="BM900" s="222" t="s">
        <v>1312</v>
      </c>
    </row>
    <row r="901" s="12" customFormat="1">
      <c r="A901" s="12"/>
      <c r="B901" s="224"/>
      <c r="C901" s="225"/>
      <c r="D901" s="226" t="s">
        <v>162</v>
      </c>
      <c r="E901" s="227" t="s">
        <v>1</v>
      </c>
      <c r="F901" s="228" t="s">
        <v>1308</v>
      </c>
      <c r="G901" s="225"/>
      <c r="H901" s="229">
        <v>28.800000000000001</v>
      </c>
      <c r="I901" s="230"/>
      <c r="J901" s="225"/>
      <c r="K901" s="225"/>
      <c r="L901" s="231"/>
      <c r="M901" s="232"/>
      <c r="N901" s="233"/>
      <c r="O901" s="233"/>
      <c r="P901" s="233"/>
      <c r="Q901" s="233"/>
      <c r="R901" s="233"/>
      <c r="S901" s="233"/>
      <c r="T901" s="234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T901" s="235" t="s">
        <v>162</v>
      </c>
      <c r="AU901" s="235" t="s">
        <v>84</v>
      </c>
      <c r="AV901" s="12" t="s">
        <v>86</v>
      </c>
      <c r="AW901" s="12" t="s">
        <v>32</v>
      </c>
      <c r="AX901" s="12" t="s">
        <v>76</v>
      </c>
      <c r="AY901" s="235" t="s">
        <v>155</v>
      </c>
    </row>
    <row r="902" s="13" customFormat="1">
      <c r="A902" s="13"/>
      <c r="B902" s="236"/>
      <c r="C902" s="237"/>
      <c r="D902" s="226" t="s">
        <v>162</v>
      </c>
      <c r="E902" s="238" t="s">
        <v>1</v>
      </c>
      <c r="F902" s="239" t="s">
        <v>164</v>
      </c>
      <c r="G902" s="237"/>
      <c r="H902" s="240">
        <v>28.800000000000001</v>
      </c>
      <c r="I902" s="241"/>
      <c r="J902" s="237"/>
      <c r="K902" s="237"/>
      <c r="L902" s="242"/>
      <c r="M902" s="243"/>
      <c r="N902" s="244"/>
      <c r="O902" s="244"/>
      <c r="P902" s="244"/>
      <c r="Q902" s="244"/>
      <c r="R902" s="244"/>
      <c r="S902" s="244"/>
      <c r="T902" s="245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6" t="s">
        <v>162</v>
      </c>
      <c r="AU902" s="246" t="s">
        <v>84</v>
      </c>
      <c r="AV902" s="13" t="s">
        <v>160</v>
      </c>
      <c r="AW902" s="13" t="s">
        <v>32</v>
      </c>
      <c r="AX902" s="13" t="s">
        <v>84</v>
      </c>
      <c r="AY902" s="246" t="s">
        <v>155</v>
      </c>
    </row>
    <row r="903" s="2" customFormat="1" ht="16.5" customHeight="1">
      <c r="A903" s="37"/>
      <c r="B903" s="38"/>
      <c r="C903" s="247" t="s">
        <v>1313</v>
      </c>
      <c r="D903" s="247" t="s">
        <v>220</v>
      </c>
      <c r="E903" s="248" t="s">
        <v>1314</v>
      </c>
      <c r="F903" s="249" t="s">
        <v>1315</v>
      </c>
      <c r="G903" s="250" t="s">
        <v>189</v>
      </c>
      <c r="H903" s="251">
        <v>47</v>
      </c>
      <c r="I903" s="252"/>
      <c r="J903" s="253">
        <f>ROUND(I903*H903,2)</f>
        <v>0</v>
      </c>
      <c r="K903" s="254"/>
      <c r="L903" s="255"/>
      <c r="M903" s="256" t="s">
        <v>1</v>
      </c>
      <c r="N903" s="257" t="s">
        <v>41</v>
      </c>
      <c r="O903" s="90"/>
      <c r="P903" s="220">
        <f>O903*H903</f>
        <v>0</v>
      </c>
      <c r="Q903" s="220">
        <v>0</v>
      </c>
      <c r="R903" s="220">
        <f>Q903*H903</f>
        <v>0</v>
      </c>
      <c r="S903" s="220">
        <v>0</v>
      </c>
      <c r="T903" s="221">
        <f>S903*H903</f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222" t="s">
        <v>343</v>
      </c>
      <c r="AT903" s="222" t="s">
        <v>220</v>
      </c>
      <c r="AU903" s="222" t="s">
        <v>84</v>
      </c>
      <c r="AY903" s="16" t="s">
        <v>155</v>
      </c>
      <c r="BE903" s="223">
        <f>IF(N903="základní",J903,0)</f>
        <v>0</v>
      </c>
      <c r="BF903" s="223">
        <f>IF(N903="snížená",J903,0)</f>
        <v>0</v>
      </c>
      <c r="BG903" s="223">
        <f>IF(N903="zákl. přenesená",J903,0)</f>
        <v>0</v>
      </c>
      <c r="BH903" s="223">
        <f>IF(N903="sníž. přenesená",J903,0)</f>
        <v>0</v>
      </c>
      <c r="BI903" s="223">
        <f>IF(N903="nulová",J903,0)</f>
        <v>0</v>
      </c>
      <c r="BJ903" s="16" t="s">
        <v>84</v>
      </c>
      <c r="BK903" s="223">
        <f>ROUND(I903*H903,2)</f>
        <v>0</v>
      </c>
      <c r="BL903" s="16" t="s">
        <v>191</v>
      </c>
      <c r="BM903" s="222" t="s">
        <v>1316</v>
      </c>
    </row>
    <row r="904" s="2" customFormat="1" ht="21.75" customHeight="1">
      <c r="A904" s="37"/>
      <c r="B904" s="38"/>
      <c r="C904" s="210" t="s">
        <v>1317</v>
      </c>
      <c r="D904" s="210" t="s">
        <v>156</v>
      </c>
      <c r="E904" s="211" t="s">
        <v>1318</v>
      </c>
      <c r="F904" s="212" t="s">
        <v>1319</v>
      </c>
      <c r="G904" s="213" t="s">
        <v>159</v>
      </c>
      <c r="H904" s="214">
        <v>20.879999999999999</v>
      </c>
      <c r="I904" s="215"/>
      <c r="J904" s="216">
        <f>ROUND(I904*H904,2)</f>
        <v>0</v>
      </c>
      <c r="K904" s="217"/>
      <c r="L904" s="43"/>
      <c r="M904" s="218" t="s">
        <v>1</v>
      </c>
      <c r="N904" s="219" t="s">
        <v>41</v>
      </c>
      <c r="O904" s="90"/>
      <c r="P904" s="220">
        <f>O904*H904</f>
        <v>0</v>
      </c>
      <c r="Q904" s="220">
        <v>0</v>
      </c>
      <c r="R904" s="220">
        <f>Q904*H904</f>
        <v>0</v>
      </c>
      <c r="S904" s="220">
        <v>0</v>
      </c>
      <c r="T904" s="221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222" t="s">
        <v>191</v>
      </c>
      <c r="AT904" s="222" t="s">
        <v>156</v>
      </c>
      <c r="AU904" s="222" t="s">
        <v>84</v>
      </c>
      <c r="AY904" s="16" t="s">
        <v>155</v>
      </c>
      <c r="BE904" s="223">
        <f>IF(N904="základní",J904,0)</f>
        <v>0</v>
      </c>
      <c r="BF904" s="223">
        <f>IF(N904="snížená",J904,0)</f>
        <v>0</v>
      </c>
      <c r="BG904" s="223">
        <f>IF(N904="zákl. přenesená",J904,0)</f>
        <v>0</v>
      </c>
      <c r="BH904" s="223">
        <f>IF(N904="sníž. přenesená",J904,0)</f>
        <v>0</v>
      </c>
      <c r="BI904" s="223">
        <f>IF(N904="nulová",J904,0)</f>
        <v>0</v>
      </c>
      <c r="BJ904" s="16" t="s">
        <v>84</v>
      </c>
      <c r="BK904" s="223">
        <f>ROUND(I904*H904,2)</f>
        <v>0</v>
      </c>
      <c r="BL904" s="16" t="s">
        <v>191</v>
      </c>
      <c r="BM904" s="222" t="s">
        <v>1320</v>
      </c>
    </row>
    <row r="905" s="12" customFormat="1">
      <c r="A905" s="12"/>
      <c r="B905" s="224"/>
      <c r="C905" s="225"/>
      <c r="D905" s="226" t="s">
        <v>162</v>
      </c>
      <c r="E905" s="227" t="s">
        <v>1</v>
      </c>
      <c r="F905" s="228" t="s">
        <v>1321</v>
      </c>
      <c r="G905" s="225"/>
      <c r="H905" s="229">
        <v>3.6800000000000002</v>
      </c>
      <c r="I905" s="230"/>
      <c r="J905" s="225"/>
      <c r="K905" s="225"/>
      <c r="L905" s="231"/>
      <c r="M905" s="232"/>
      <c r="N905" s="233"/>
      <c r="O905" s="233"/>
      <c r="P905" s="233"/>
      <c r="Q905" s="233"/>
      <c r="R905" s="233"/>
      <c r="S905" s="233"/>
      <c r="T905" s="234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T905" s="235" t="s">
        <v>162</v>
      </c>
      <c r="AU905" s="235" t="s">
        <v>84</v>
      </c>
      <c r="AV905" s="12" t="s">
        <v>86</v>
      </c>
      <c r="AW905" s="12" t="s">
        <v>32</v>
      </c>
      <c r="AX905" s="12" t="s">
        <v>76</v>
      </c>
      <c r="AY905" s="235" t="s">
        <v>155</v>
      </c>
    </row>
    <row r="906" s="12" customFormat="1">
      <c r="A906" s="12"/>
      <c r="B906" s="224"/>
      <c r="C906" s="225"/>
      <c r="D906" s="226" t="s">
        <v>162</v>
      </c>
      <c r="E906" s="227" t="s">
        <v>1</v>
      </c>
      <c r="F906" s="228" t="s">
        <v>1322</v>
      </c>
      <c r="G906" s="225"/>
      <c r="H906" s="229">
        <v>17.199999999999999</v>
      </c>
      <c r="I906" s="230"/>
      <c r="J906" s="225"/>
      <c r="K906" s="225"/>
      <c r="L906" s="231"/>
      <c r="M906" s="232"/>
      <c r="N906" s="233"/>
      <c r="O906" s="233"/>
      <c r="P906" s="233"/>
      <c r="Q906" s="233"/>
      <c r="R906" s="233"/>
      <c r="S906" s="233"/>
      <c r="T906" s="234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T906" s="235" t="s">
        <v>162</v>
      </c>
      <c r="AU906" s="235" t="s">
        <v>84</v>
      </c>
      <c r="AV906" s="12" t="s">
        <v>86</v>
      </c>
      <c r="AW906" s="12" t="s">
        <v>32</v>
      </c>
      <c r="AX906" s="12" t="s">
        <v>76</v>
      </c>
      <c r="AY906" s="235" t="s">
        <v>155</v>
      </c>
    </row>
    <row r="907" s="13" customFormat="1">
      <c r="A907" s="13"/>
      <c r="B907" s="236"/>
      <c r="C907" s="237"/>
      <c r="D907" s="226" t="s">
        <v>162</v>
      </c>
      <c r="E907" s="238" t="s">
        <v>1</v>
      </c>
      <c r="F907" s="239" t="s">
        <v>164</v>
      </c>
      <c r="G907" s="237"/>
      <c r="H907" s="240">
        <v>20.879999999999999</v>
      </c>
      <c r="I907" s="241"/>
      <c r="J907" s="237"/>
      <c r="K907" s="237"/>
      <c r="L907" s="242"/>
      <c r="M907" s="243"/>
      <c r="N907" s="244"/>
      <c r="O907" s="244"/>
      <c r="P907" s="244"/>
      <c r="Q907" s="244"/>
      <c r="R907" s="244"/>
      <c r="S907" s="244"/>
      <c r="T907" s="245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6" t="s">
        <v>162</v>
      </c>
      <c r="AU907" s="246" t="s">
        <v>84</v>
      </c>
      <c r="AV907" s="13" t="s">
        <v>160</v>
      </c>
      <c r="AW907" s="13" t="s">
        <v>32</v>
      </c>
      <c r="AX907" s="13" t="s">
        <v>84</v>
      </c>
      <c r="AY907" s="246" t="s">
        <v>155</v>
      </c>
    </row>
    <row r="908" s="2" customFormat="1" ht="16.5" customHeight="1">
      <c r="A908" s="37"/>
      <c r="B908" s="38"/>
      <c r="C908" s="247" t="s">
        <v>1323</v>
      </c>
      <c r="D908" s="247" t="s">
        <v>220</v>
      </c>
      <c r="E908" s="248" t="s">
        <v>1324</v>
      </c>
      <c r="F908" s="249" t="s">
        <v>1325</v>
      </c>
      <c r="G908" s="250" t="s">
        <v>159</v>
      </c>
      <c r="H908" s="251">
        <v>20.879999999999999</v>
      </c>
      <c r="I908" s="252"/>
      <c r="J908" s="253">
        <f>ROUND(I908*H908,2)</f>
        <v>0</v>
      </c>
      <c r="K908" s="254"/>
      <c r="L908" s="255"/>
      <c r="M908" s="256" t="s">
        <v>1</v>
      </c>
      <c r="N908" s="257" t="s">
        <v>41</v>
      </c>
      <c r="O908" s="90"/>
      <c r="P908" s="220">
        <f>O908*H908</f>
        <v>0</v>
      </c>
      <c r="Q908" s="220">
        <v>0</v>
      </c>
      <c r="R908" s="220">
        <f>Q908*H908</f>
        <v>0</v>
      </c>
      <c r="S908" s="220">
        <v>0</v>
      </c>
      <c r="T908" s="221">
        <f>S908*H908</f>
        <v>0</v>
      </c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R908" s="222" t="s">
        <v>343</v>
      </c>
      <c r="AT908" s="222" t="s">
        <v>220</v>
      </c>
      <c r="AU908" s="222" t="s">
        <v>84</v>
      </c>
      <c r="AY908" s="16" t="s">
        <v>155</v>
      </c>
      <c r="BE908" s="223">
        <f>IF(N908="základní",J908,0)</f>
        <v>0</v>
      </c>
      <c r="BF908" s="223">
        <f>IF(N908="snížená",J908,0)</f>
        <v>0</v>
      </c>
      <c r="BG908" s="223">
        <f>IF(N908="zákl. přenesená",J908,0)</f>
        <v>0</v>
      </c>
      <c r="BH908" s="223">
        <f>IF(N908="sníž. přenesená",J908,0)</f>
        <v>0</v>
      </c>
      <c r="BI908" s="223">
        <f>IF(N908="nulová",J908,0)</f>
        <v>0</v>
      </c>
      <c r="BJ908" s="16" t="s">
        <v>84</v>
      </c>
      <c r="BK908" s="223">
        <f>ROUND(I908*H908,2)</f>
        <v>0</v>
      </c>
      <c r="BL908" s="16" t="s">
        <v>191</v>
      </c>
      <c r="BM908" s="222" t="s">
        <v>1326</v>
      </c>
    </row>
    <row r="909" s="2" customFormat="1" ht="21.75" customHeight="1">
      <c r="A909" s="37"/>
      <c r="B909" s="38"/>
      <c r="C909" s="210" t="s">
        <v>1327</v>
      </c>
      <c r="D909" s="210" t="s">
        <v>156</v>
      </c>
      <c r="E909" s="211" t="s">
        <v>1328</v>
      </c>
      <c r="F909" s="212" t="s">
        <v>1329</v>
      </c>
      <c r="G909" s="213" t="s">
        <v>340</v>
      </c>
      <c r="H909" s="214">
        <v>15.552</v>
      </c>
      <c r="I909" s="215"/>
      <c r="J909" s="216">
        <f>ROUND(I909*H909,2)</f>
        <v>0</v>
      </c>
      <c r="K909" s="217"/>
      <c r="L909" s="43"/>
      <c r="M909" s="218" t="s">
        <v>1</v>
      </c>
      <c r="N909" s="219" t="s">
        <v>41</v>
      </c>
      <c r="O909" s="90"/>
      <c r="P909" s="220">
        <f>O909*H909</f>
        <v>0</v>
      </c>
      <c r="Q909" s="220">
        <v>0</v>
      </c>
      <c r="R909" s="220">
        <f>Q909*H909</f>
        <v>0</v>
      </c>
      <c r="S909" s="220">
        <v>0</v>
      </c>
      <c r="T909" s="221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222" t="s">
        <v>191</v>
      </c>
      <c r="AT909" s="222" t="s">
        <v>156</v>
      </c>
      <c r="AU909" s="222" t="s">
        <v>84</v>
      </c>
      <c r="AY909" s="16" t="s">
        <v>155</v>
      </c>
      <c r="BE909" s="223">
        <f>IF(N909="základní",J909,0)</f>
        <v>0</v>
      </c>
      <c r="BF909" s="223">
        <f>IF(N909="snížená",J909,0)</f>
        <v>0</v>
      </c>
      <c r="BG909" s="223">
        <f>IF(N909="zákl. přenesená",J909,0)</f>
        <v>0</v>
      </c>
      <c r="BH909" s="223">
        <f>IF(N909="sníž. přenesená",J909,0)</f>
        <v>0</v>
      </c>
      <c r="BI909" s="223">
        <f>IF(N909="nulová",J909,0)</f>
        <v>0</v>
      </c>
      <c r="BJ909" s="16" t="s">
        <v>84</v>
      </c>
      <c r="BK909" s="223">
        <f>ROUND(I909*H909,2)</f>
        <v>0</v>
      </c>
      <c r="BL909" s="16" t="s">
        <v>191</v>
      </c>
      <c r="BM909" s="222" t="s">
        <v>1330</v>
      </c>
    </row>
    <row r="910" s="11" customFormat="1" ht="25.92" customHeight="1">
      <c r="A910" s="11"/>
      <c r="B910" s="196"/>
      <c r="C910" s="197"/>
      <c r="D910" s="198" t="s">
        <v>75</v>
      </c>
      <c r="E910" s="199" t="s">
        <v>1331</v>
      </c>
      <c r="F910" s="199" t="s">
        <v>1332</v>
      </c>
      <c r="G910" s="197"/>
      <c r="H910" s="197"/>
      <c r="I910" s="200"/>
      <c r="J910" s="201">
        <f>BK910</f>
        <v>0</v>
      </c>
      <c r="K910" s="197"/>
      <c r="L910" s="202"/>
      <c r="M910" s="203"/>
      <c r="N910" s="204"/>
      <c r="O910" s="204"/>
      <c r="P910" s="205">
        <f>SUM(P911:P946)</f>
        <v>0</v>
      </c>
      <c r="Q910" s="204"/>
      <c r="R910" s="205">
        <f>SUM(R911:R946)</f>
        <v>0</v>
      </c>
      <c r="S910" s="204"/>
      <c r="T910" s="206">
        <f>SUM(T911:T946)</f>
        <v>0</v>
      </c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  <c r="AE910" s="11"/>
      <c r="AR910" s="207" t="s">
        <v>86</v>
      </c>
      <c r="AT910" s="208" t="s">
        <v>75</v>
      </c>
      <c r="AU910" s="208" t="s">
        <v>76</v>
      </c>
      <c r="AY910" s="207" t="s">
        <v>155</v>
      </c>
      <c r="BK910" s="209">
        <f>SUM(BK911:BK946)</f>
        <v>0</v>
      </c>
    </row>
    <row r="911" s="2" customFormat="1" ht="16.5" customHeight="1">
      <c r="A911" s="37"/>
      <c r="B911" s="38"/>
      <c r="C911" s="210" t="s">
        <v>1333</v>
      </c>
      <c r="D911" s="210" t="s">
        <v>156</v>
      </c>
      <c r="E911" s="211" t="s">
        <v>1334</v>
      </c>
      <c r="F911" s="212" t="s">
        <v>1335</v>
      </c>
      <c r="G911" s="213" t="s">
        <v>949</v>
      </c>
      <c r="H911" s="214">
        <v>27</v>
      </c>
      <c r="I911" s="215"/>
      <c r="J911" s="216">
        <f>ROUND(I911*H911,2)</f>
        <v>0</v>
      </c>
      <c r="K911" s="217"/>
      <c r="L911" s="43"/>
      <c r="M911" s="218" t="s">
        <v>1</v>
      </c>
      <c r="N911" s="219" t="s">
        <v>41</v>
      </c>
      <c r="O911" s="90"/>
      <c r="P911" s="220">
        <f>O911*H911</f>
        <v>0</v>
      </c>
      <c r="Q911" s="220">
        <v>0</v>
      </c>
      <c r="R911" s="220">
        <f>Q911*H911</f>
        <v>0</v>
      </c>
      <c r="S911" s="220">
        <v>0</v>
      </c>
      <c r="T911" s="221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222" t="s">
        <v>191</v>
      </c>
      <c r="AT911" s="222" t="s">
        <v>156</v>
      </c>
      <c r="AU911" s="222" t="s">
        <v>84</v>
      </c>
      <c r="AY911" s="16" t="s">
        <v>155</v>
      </c>
      <c r="BE911" s="223">
        <f>IF(N911="základní",J911,0)</f>
        <v>0</v>
      </c>
      <c r="BF911" s="223">
        <f>IF(N911="snížená",J911,0)</f>
        <v>0</v>
      </c>
      <c r="BG911" s="223">
        <f>IF(N911="zákl. přenesená",J911,0)</f>
        <v>0</v>
      </c>
      <c r="BH911" s="223">
        <f>IF(N911="sníž. přenesená",J911,0)</f>
        <v>0</v>
      </c>
      <c r="BI911" s="223">
        <f>IF(N911="nulová",J911,0)</f>
        <v>0</v>
      </c>
      <c r="BJ911" s="16" t="s">
        <v>84</v>
      </c>
      <c r="BK911" s="223">
        <f>ROUND(I911*H911,2)</f>
        <v>0</v>
      </c>
      <c r="BL911" s="16" t="s">
        <v>191</v>
      </c>
      <c r="BM911" s="222" t="s">
        <v>1336</v>
      </c>
    </row>
    <row r="912" s="12" customFormat="1">
      <c r="A912" s="12"/>
      <c r="B912" s="224"/>
      <c r="C912" s="225"/>
      <c r="D912" s="226" t="s">
        <v>162</v>
      </c>
      <c r="E912" s="227" t="s">
        <v>1</v>
      </c>
      <c r="F912" s="228" t="s">
        <v>1337</v>
      </c>
      <c r="G912" s="225"/>
      <c r="H912" s="229">
        <v>11</v>
      </c>
      <c r="I912" s="230"/>
      <c r="J912" s="225"/>
      <c r="K912" s="225"/>
      <c r="L912" s="231"/>
      <c r="M912" s="232"/>
      <c r="N912" s="233"/>
      <c r="O912" s="233"/>
      <c r="P912" s="233"/>
      <c r="Q912" s="233"/>
      <c r="R912" s="233"/>
      <c r="S912" s="233"/>
      <c r="T912" s="234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T912" s="235" t="s">
        <v>162</v>
      </c>
      <c r="AU912" s="235" t="s">
        <v>84</v>
      </c>
      <c r="AV912" s="12" t="s">
        <v>86</v>
      </c>
      <c r="AW912" s="12" t="s">
        <v>32</v>
      </c>
      <c r="AX912" s="12" t="s">
        <v>76</v>
      </c>
      <c r="AY912" s="235" t="s">
        <v>155</v>
      </c>
    </row>
    <row r="913" s="12" customFormat="1">
      <c r="A913" s="12"/>
      <c r="B913" s="224"/>
      <c r="C913" s="225"/>
      <c r="D913" s="226" t="s">
        <v>162</v>
      </c>
      <c r="E913" s="227" t="s">
        <v>1</v>
      </c>
      <c r="F913" s="228" t="s">
        <v>1338</v>
      </c>
      <c r="G913" s="225"/>
      <c r="H913" s="229">
        <v>8</v>
      </c>
      <c r="I913" s="230"/>
      <c r="J913" s="225"/>
      <c r="K913" s="225"/>
      <c r="L913" s="231"/>
      <c r="M913" s="232"/>
      <c r="N913" s="233"/>
      <c r="O913" s="233"/>
      <c r="P913" s="233"/>
      <c r="Q913" s="233"/>
      <c r="R913" s="233"/>
      <c r="S913" s="233"/>
      <c r="T913" s="234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T913" s="235" t="s">
        <v>162</v>
      </c>
      <c r="AU913" s="235" t="s">
        <v>84</v>
      </c>
      <c r="AV913" s="12" t="s">
        <v>86</v>
      </c>
      <c r="AW913" s="12" t="s">
        <v>32</v>
      </c>
      <c r="AX913" s="12" t="s">
        <v>76</v>
      </c>
      <c r="AY913" s="235" t="s">
        <v>155</v>
      </c>
    </row>
    <row r="914" s="12" customFormat="1">
      <c r="A914" s="12"/>
      <c r="B914" s="224"/>
      <c r="C914" s="225"/>
      <c r="D914" s="226" t="s">
        <v>162</v>
      </c>
      <c r="E914" s="227" t="s">
        <v>1</v>
      </c>
      <c r="F914" s="228" t="s">
        <v>1338</v>
      </c>
      <c r="G914" s="225"/>
      <c r="H914" s="229">
        <v>8</v>
      </c>
      <c r="I914" s="230"/>
      <c r="J914" s="225"/>
      <c r="K914" s="225"/>
      <c r="L914" s="231"/>
      <c r="M914" s="232"/>
      <c r="N914" s="233"/>
      <c r="O914" s="233"/>
      <c r="P914" s="233"/>
      <c r="Q914" s="233"/>
      <c r="R914" s="233"/>
      <c r="S914" s="233"/>
      <c r="T914" s="234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T914" s="235" t="s">
        <v>162</v>
      </c>
      <c r="AU914" s="235" t="s">
        <v>84</v>
      </c>
      <c r="AV914" s="12" t="s">
        <v>86</v>
      </c>
      <c r="AW914" s="12" t="s">
        <v>32</v>
      </c>
      <c r="AX914" s="12" t="s">
        <v>76</v>
      </c>
      <c r="AY914" s="235" t="s">
        <v>155</v>
      </c>
    </row>
    <row r="915" s="13" customFormat="1">
      <c r="A915" s="13"/>
      <c r="B915" s="236"/>
      <c r="C915" s="237"/>
      <c r="D915" s="226" t="s">
        <v>162</v>
      </c>
      <c r="E915" s="238" t="s">
        <v>1</v>
      </c>
      <c r="F915" s="239" t="s">
        <v>164</v>
      </c>
      <c r="G915" s="237"/>
      <c r="H915" s="240">
        <v>27</v>
      </c>
      <c r="I915" s="241"/>
      <c r="J915" s="237"/>
      <c r="K915" s="237"/>
      <c r="L915" s="242"/>
      <c r="M915" s="243"/>
      <c r="N915" s="244"/>
      <c r="O915" s="244"/>
      <c r="P915" s="244"/>
      <c r="Q915" s="244"/>
      <c r="R915" s="244"/>
      <c r="S915" s="244"/>
      <c r="T915" s="245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6" t="s">
        <v>162</v>
      </c>
      <c r="AU915" s="246" t="s">
        <v>84</v>
      </c>
      <c r="AV915" s="13" t="s">
        <v>160</v>
      </c>
      <c r="AW915" s="13" t="s">
        <v>32</v>
      </c>
      <c r="AX915" s="13" t="s">
        <v>84</v>
      </c>
      <c r="AY915" s="246" t="s">
        <v>155</v>
      </c>
    </row>
    <row r="916" s="2" customFormat="1" ht="16.5" customHeight="1">
      <c r="A916" s="37"/>
      <c r="B916" s="38"/>
      <c r="C916" s="210" t="s">
        <v>1339</v>
      </c>
      <c r="D916" s="210" t="s">
        <v>156</v>
      </c>
      <c r="E916" s="211" t="s">
        <v>1340</v>
      </c>
      <c r="F916" s="212" t="s">
        <v>1341</v>
      </c>
      <c r="G916" s="213" t="s">
        <v>949</v>
      </c>
      <c r="H916" s="214">
        <v>7</v>
      </c>
      <c r="I916" s="215"/>
      <c r="J916" s="216">
        <f>ROUND(I916*H916,2)</f>
        <v>0</v>
      </c>
      <c r="K916" s="217"/>
      <c r="L916" s="43"/>
      <c r="M916" s="218" t="s">
        <v>1</v>
      </c>
      <c r="N916" s="219" t="s">
        <v>41</v>
      </c>
      <c r="O916" s="90"/>
      <c r="P916" s="220">
        <f>O916*H916</f>
        <v>0</v>
      </c>
      <c r="Q916" s="220">
        <v>0</v>
      </c>
      <c r="R916" s="220">
        <f>Q916*H916</f>
        <v>0</v>
      </c>
      <c r="S916" s="220">
        <v>0</v>
      </c>
      <c r="T916" s="221">
        <f>S916*H916</f>
        <v>0</v>
      </c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R916" s="222" t="s">
        <v>191</v>
      </c>
      <c r="AT916" s="222" t="s">
        <v>156</v>
      </c>
      <c r="AU916" s="222" t="s">
        <v>84</v>
      </c>
      <c r="AY916" s="16" t="s">
        <v>155</v>
      </c>
      <c r="BE916" s="223">
        <f>IF(N916="základní",J916,0)</f>
        <v>0</v>
      </c>
      <c r="BF916" s="223">
        <f>IF(N916="snížená",J916,0)</f>
        <v>0</v>
      </c>
      <c r="BG916" s="223">
        <f>IF(N916="zákl. přenesená",J916,0)</f>
        <v>0</v>
      </c>
      <c r="BH916" s="223">
        <f>IF(N916="sníž. přenesená",J916,0)</f>
        <v>0</v>
      </c>
      <c r="BI916" s="223">
        <f>IF(N916="nulová",J916,0)</f>
        <v>0</v>
      </c>
      <c r="BJ916" s="16" t="s">
        <v>84</v>
      </c>
      <c r="BK916" s="223">
        <f>ROUND(I916*H916,2)</f>
        <v>0</v>
      </c>
      <c r="BL916" s="16" t="s">
        <v>191</v>
      </c>
      <c r="BM916" s="222" t="s">
        <v>1342</v>
      </c>
    </row>
    <row r="917" s="12" customFormat="1">
      <c r="A917" s="12"/>
      <c r="B917" s="224"/>
      <c r="C917" s="225"/>
      <c r="D917" s="226" t="s">
        <v>162</v>
      </c>
      <c r="E917" s="227" t="s">
        <v>1</v>
      </c>
      <c r="F917" s="228" t="s">
        <v>169</v>
      </c>
      <c r="G917" s="225"/>
      <c r="H917" s="229">
        <v>3</v>
      </c>
      <c r="I917" s="230"/>
      <c r="J917" s="225"/>
      <c r="K917" s="225"/>
      <c r="L917" s="231"/>
      <c r="M917" s="232"/>
      <c r="N917" s="233"/>
      <c r="O917" s="233"/>
      <c r="P917" s="233"/>
      <c r="Q917" s="233"/>
      <c r="R917" s="233"/>
      <c r="S917" s="233"/>
      <c r="T917" s="234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T917" s="235" t="s">
        <v>162</v>
      </c>
      <c r="AU917" s="235" t="s">
        <v>84</v>
      </c>
      <c r="AV917" s="12" t="s">
        <v>86</v>
      </c>
      <c r="AW917" s="12" t="s">
        <v>32</v>
      </c>
      <c r="AX917" s="12" t="s">
        <v>76</v>
      </c>
      <c r="AY917" s="235" t="s">
        <v>155</v>
      </c>
    </row>
    <row r="918" s="12" customFormat="1">
      <c r="A918" s="12"/>
      <c r="B918" s="224"/>
      <c r="C918" s="225"/>
      <c r="D918" s="226" t="s">
        <v>162</v>
      </c>
      <c r="E918" s="227" t="s">
        <v>1</v>
      </c>
      <c r="F918" s="228" t="s">
        <v>196</v>
      </c>
      <c r="G918" s="225"/>
      <c r="H918" s="229">
        <v>2</v>
      </c>
      <c r="I918" s="230"/>
      <c r="J918" s="225"/>
      <c r="K918" s="225"/>
      <c r="L918" s="231"/>
      <c r="M918" s="232"/>
      <c r="N918" s="233"/>
      <c r="O918" s="233"/>
      <c r="P918" s="233"/>
      <c r="Q918" s="233"/>
      <c r="R918" s="233"/>
      <c r="S918" s="233"/>
      <c r="T918" s="234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T918" s="235" t="s">
        <v>162</v>
      </c>
      <c r="AU918" s="235" t="s">
        <v>84</v>
      </c>
      <c r="AV918" s="12" t="s">
        <v>86</v>
      </c>
      <c r="AW918" s="12" t="s">
        <v>32</v>
      </c>
      <c r="AX918" s="12" t="s">
        <v>76</v>
      </c>
      <c r="AY918" s="235" t="s">
        <v>155</v>
      </c>
    </row>
    <row r="919" s="12" customFormat="1">
      <c r="A919" s="12"/>
      <c r="B919" s="224"/>
      <c r="C919" s="225"/>
      <c r="D919" s="226" t="s">
        <v>162</v>
      </c>
      <c r="E919" s="227" t="s">
        <v>1</v>
      </c>
      <c r="F919" s="228" t="s">
        <v>196</v>
      </c>
      <c r="G919" s="225"/>
      <c r="H919" s="229">
        <v>2</v>
      </c>
      <c r="I919" s="230"/>
      <c r="J919" s="225"/>
      <c r="K919" s="225"/>
      <c r="L919" s="231"/>
      <c r="M919" s="232"/>
      <c r="N919" s="233"/>
      <c r="O919" s="233"/>
      <c r="P919" s="233"/>
      <c r="Q919" s="233"/>
      <c r="R919" s="233"/>
      <c r="S919" s="233"/>
      <c r="T919" s="234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T919" s="235" t="s">
        <v>162</v>
      </c>
      <c r="AU919" s="235" t="s">
        <v>84</v>
      </c>
      <c r="AV919" s="12" t="s">
        <v>86</v>
      </c>
      <c r="AW919" s="12" t="s">
        <v>32</v>
      </c>
      <c r="AX919" s="12" t="s">
        <v>76</v>
      </c>
      <c r="AY919" s="235" t="s">
        <v>155</v>
      </c>
    </row>
    <row r="920" s="13" customFormat="1">
      <c r="A920" s="13"/>
      <c r="B920" s="236"/>
      <c r="C920" s="237"/>
      <c r="D920" s="226" t="s">
        <v>162</v>
      </c>
      <c r="E920" s="238" t="s">
        <v>1</v>
      </c>
      <c r="F920" s="239" t="s">
        <v>164</v>
      </c>
      <c r="G920" s="237"/>
      <c r="H920" s="240">
        <v>7</v>
      </c>
      <c r="I920" s="241"/>
      <c r="J920" s="237"/>
      <c r="K920" s="237"/>
      <c r="L920" s="242"/>
      <c r="M920" s="243"/>
      <c r="N920" s="244"/>
      <c r="O920" s="244"/>
      <c r="P920" s="244"/>
      <c r="Q920" s="244"/>
      <c r="R920" s="244"/>
      <c r="S920" s="244"/>
      <c r="T920" s="245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6" t="s">
        <v>162</v>
      </c>
      <c r="AU920" s="246" t="s">
        <v>84</v>
      </c>
      <c r="AV920" s="13" t="s">
        <v>160</v>
      </c>
      <c r="AW920" s="13" t="s">
        <v>32</v>
      </c>
      <c r="AX920" s="13" t="s">
        <v>84</v>
      </c>
      <c r="AY920" s="246" t="s">
        <v>155</v>
      </c>
    </row>
    <row r="921" s="2" customFormat="1" ht="16.5" customHeight="1">
      <c r="A921" s="37"/>
      <c r="B921" s="38"/>
      <c r="C921" s="210" t="s">
        <v>1343</v>
      </c>
      <c r="D921" s="210" t="s">
        <v>156</v>
      </c>
      <c r="E921" s="211" t="s">
        <v>1344</v>
      </c>
      <c r="F921" s="212" t="s">
        <v>1345</v>
      </c>
      <c r="G921" s="213" t="s">
        <v>175</v>
      </c>
      <c r="H921" s="214">
        <v>27</v>
      </c>
      <c r="I921" s="215"/>
      <c r="J921" s="216">
        <f>ROUND(I921*H921,2)</f>
        <v>0</v>
      </c>
      <c r="K921" s="217"/>
      <c r="L921" s="43"/>
      <c r="M921" s="218" t="s">
        <v>1</v>
      </c>
      <c r="N921" s="219" t="s">
        <v>41</v>
      </c>
      <c r="O921" s="90"/>
      <c r="P921" s="220">
        <f>O921*H921</f>
        <v>0</v>
      </c>
      <c r="Q921" s="220">
        <v>0</v>
      </c>
      <c r="R921" s="220">
        <f>Q921*H921</f>
        <v>0</v>
      </c>
      <c r="S921" s="220">
        <v>0</v>
      </c>
      <c r="T921" s="221">
        <f>S921*H921</f>
        <v>0</v>
      </c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R921" s="222" t="s">
        <v>191</v>
      </c>
      <c r="AT921" s="222" t="s">
        <v>156</v>
      </c>
      <c r="AU921" s="222" t="s">
        <v>84</v>
      </c>
      <c r="AY921" s="16" t="s">
        <v>155</v>
      </c>
      <c r="BE921" s="223">
        <f>IF(N921="základní",J921,0)</f>
        <v>0</v>
      </c>
      <c r="BF921" s="223">
        <f>IF(N921="snížená",J921,0)</f>
        <v>0</v>
      </c>
      <c r="BG921" s="223">
        <f>IF(N921="zákl. přenesená",J921,0)</f>
        <v>0</v>
      </c>
      <c r="BH921" s="223">
        <f>IF(N921="sníž. přenesená",J921,0)</f>
        <v>0</v>
      </c>
      <c r="BI921" s="223">
        <f>IF(N921="nulová",J921,0)</f>
        <v>0</v>
      </c>
      <c r="BJ921" s="16" t="s">
        <v>84</v>
      </c>
      <c r="BK921" s="223">
        <f>ROUND(I921*H921,2)</f>
        <v>0</v>
      </c>
      <c r="BL921" s="16" t="s">
        <v>191</v>
      </c>
      <c r="BM921" s="222" t="s">
        <v>1346</v>
      </c>
    </row>
    <row r="922" s="2" customFormat="1" ht="16.5" customHeight="1">
      <c r="A922" s="37"/>
      <c r="B922" s="38"/>
      <c r="C922" s="210" t="s">
        <v>1347</v>
      </c>
      <c r="D922" s="210" t="s">
        <v>156</v>
      </c>
      <c r="E922" s="211" t="s">
        <v>1348</v>
      </c>
      <c r="F922" s="212" t="s">
        <v>1349</v>
      </c>
      <c r="G922" s="213" t="s">
        <v>159</v>
      </c>
      <c r="H922" s="214">
        <v>794.76700000000005</v>
      </c>
      <c r="I922" s="215"/>
      <c r="J922" s="216">
        <f>ROUND(I922*H922,2)</f>
        <v>0</v>
      </c>
      <c r="K922" s="217"/>
      <c r="L922" s="43"/>
      <c r="M922" s="218" t="s">
        <v>1</v>
      </c>
      <c r="N922" s="219" t="s">
        <v>41</v>
      </c>
      <c r="O922" s="90"/>
      <c r="P922" s="220">
        <f>O922*H922</f>
        <v>0</v>
      </c>
      <c r="Q922" s="220">
        <v>0</v>
      </c>
      <c r="R922" s="220">
        <f>Q922*H922</f>
        <v>0</v>
      </c>
      <c r="S922" s="220">
        <v>0</v>
      </c>
      <c r="T922" s="221">
        <f>S922*H922</f>
        <v>0</v>
      </c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R922" s="222" t="s">
        <v>191</v>
      </c>
      <c r="AT922" s="222" t="s">
        <v>156</v>
      </c>
      <c r="AU922" s="222" t="s">
        <v>84</v>
      </c>
      <c r="AY922" s="16" t="s">
        <v>155</v>
      </c>
      <c r="BE922" s="223">
        <f>IF(N922="základní",J922,0)</f>
        <v>0</v>
      </c>
      <c r="BF922" s="223">
        <f>IF(N922="snížená",J922,0)</f>
        <v>0</v>
      </c>
      <c r="BG922" s="223">
        <f>IF(N922="zákl. přenesená",J922,0)</f>
        <v>0</v>
      </c>
      <c r="BH922" s="223">
        <f>IF(N922="sníž. přenesená",J922,0)</f>
        <v>0</v>
      </c>
      <c r="BI922" s="223">
        <f>IF(N922="nulová",J922,0)</f>
        <v>0</v>
      </c>
      <c r="BJ922" s="16" t="s">
        <v>84</v>
      </c>
      <c r="BK922" s="223">
        <f>ROUND(I922*H922,2)</f>
        <v>0</v>
      </c>
      <c r="BL922" s="16" t="s">
        <v>191</v>
      </c>
      <c r="BM922" s="222" t="s">
        <v>1350</v>
      </c>
    </row>
    <row r="923" s="12" customFormat="1">
      <c r="A923" s="12"/>
      <c r="B923" s="224"/>
      <c r="C923" s="225"/>
      <c r="D923" s="226" t="s">
        <v>162</v>
      </c>
      <c r="E923" s="227" t="s">
        <v>1</v>
      </c>
      <c r="F923" s="228" t="s">
        <v>1351</v>
      </c>
      <c r="G923" s="225"/>
      <c r="H923" s="229">
        <v>32.200000000000003</v>
      </c>
      <c r="I923" s="230"/>
      <c r="J923" s="225"/>
      <c r="K923" s="225"/>
      <c r="L923" s="231"/>
      <c r="M923" s="232"/>
      <c r="N923" s="233"/>
      <c r="O923" s="233"/>
      <c r="P923" s="233"/>
      <c r="Q923" s="233"/>
      <c r="R923" s="233"/>
      <c r="S923" s="233"/>
      <c r="T923" s="234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T923" s="235" t="s">
        <v>162</v>
      </c>
      <c r="AU923" s="235" t="s">
        <v>84</v>
      </c>
      <c r="AV923" s="12" t="s">
        <v>86</v>
      </c>
      <c r="AW923" s="12" t="s">
        <v>32</v>
      </c>
      <c r="AX923" s="12" t="s">
        <v>76</v>
      </c>
      <c r="AY923" s="235" t="s">
        <v>155</v>
      </c>
    </row>
    <row r="924" s="12" customFormat="1">
      <c r="A924" s="12"/>
      <c r="B924" s="224"/>
      <c r="C924" s="225"/>
      <c r="D924" s="226" t="s">
        <v>162</v>
      </c>
      <c r="E924" s="227" t="s">
        <v>1</v>
      </c>
      <c r="F924" s="228" t="s">
        <v>440</v>
      </c>
      <c r="G924" s="225"/>
      <c r="H924" s="229">
        <v>1.3999999999999999</v>
      </c>
      <c r="I924" s="230"/>
      <c r="J924" s="225"/>
      <c r="K924" s="225"/>
      <c r="L924" s="231"/>
      <c r="M924" s="232"/>
      <c r="N924" s="233"/>
      <c r="O924" s="233"/>
      <c r="P924" s="233"/>
      <c r="Q924" s="233"/>
      <c r="R924" s="233"/>
      <c r="S924" s="233"/>
      <c r="T924" s="234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T924" s="235" t="s">
        <v>162</v>
      </c>
      <c r="AU924" s="235" t="s">
        <v>84</v>
      </c>
      <c r="AV924" s="12" t="s">
        <v>86</v>
      </c>
      <c r="AW924" s="12" t="s">
        <v>32</v>
      </c>
      <c r="AX924" s="12" t="s">
        <v>76</v>
      </c>
      <c r="AY924" s="235" t="s">
        <v>155</v>
      </c>
    </row>
    <row r="925" s="12" customFormat="1">
      <c r="A925" s="12"/>
      <c r="B925" s="224"/>
      <c r="C925" s="225"/>
      <c r="D925" s="226" t="s">
        <v>162</v>
      </c>
      <c r="E925" s="227" t="s">
        <v>1</v>
      </c>
      <c r="F925" s="228" t="s">
        <v>1352</v>
      </c>
      <c r="G925" s="225"/>
      <c r="H925" s="229">
        <v>27</v>
      </c>
      <c r="I925" s="230"/>
      <c r="J925" s="225"/>
      <c r="K925" s="225"/>
      <c r="L925" s="231"/>
      <c r="M925" s="232"/>
      <c r="N925" s="233"/>
      <c r="O925" s="233"/>
      <c r="P925" s="233"/>
      <c r="Q925" s="233"/>
      <c r="R925" s="233"/>
      <c r="S925" s="233"/>
      <c r="T925" s="234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T925" s="235" t="s">
        <v>162</v>
      </c>
      <c r="AU925" s="235" t="s">
        <v>84</v>
      </c>
      <c r="AV925" s="12" t="s">
        <v>86</v>
      </c>
      <c r="AW925" s="12" t="s">
        <v>32</v>
      </c>
      <c r="AX925" s="12" t="s">
        <v>76</v>
      </c>
      <c r="AY925" s="235" t="s">
        <v>155</v>
      </c>
    </row>
    <row r="926" s="12" customFormat="1">
      <c r="A926" s="12"/>
      <c r="B926" s="224"/>
      <c r="C926" s="225"/>
      <c r="D926" s="226" t="s">
        <v>162</v>
      </c>
      <c r="E926" s="227" t="s">
        <v>1</v>
      </c>
      <c r="F926" s="228" t="s">
        <v>1353</v>
      </c>
      <c r="G926" s="225"/>
      <c r="H926" s="229">
        <v>30.600000000000001</v>
      </c>
      <c r="I926" s="230"/>
      <c r="J926" s="225"/>
      <c r="K926" s="225"/>
      <c r="L926" s="231"/>
      <c r="M926" s="232"/>
      <c r="N926" s="233"/>
      <c r="O926" s="233"/>
      <c r="P926" s="233"/>
      <c r="Q926" s="233"/>
      <c r="R926" s="233"/>
      <c r="S926" s="233"/>
      <c r="T926" s="234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T926" s="235" t="s">
        <v>162</v>
      </c>
      <c r="AU926" s="235" t="s">
        <v>84</v>
      </c>
      <c r="AV926" s="12" t="s">
        <v>86</v>
      </c>
      <c r="AW926" s="12" t="s">
        <v>32</v>
      </c>
      <c r="AX926" s="12" t="s">
        <v>76</v>
      </c>
      <c r="AY926" s="235" t="s">
        <v>155</v>
      </c>
    </row>
    <row r="927" s="12" customFormat="1">
      <c r="A927" s="12"/>
      <c r="B927" s="224"/>
      <c r="C927" s="225"/>
      <c r="D927" s="226" t="s">
        <v>162</v>
      </c>
      <c r="E927" s="227" t="s">
        <v>1</v>
      </c>
      <c r="F927" s="228" t="s">
        <v>443</v>
      </c>
      <c r="G927" s="225"/>
      <c r="H927" s="229">
        <v>21.5</v>
      </c>
      <c r="I927" s="230"/>
      <c r="J927" s="225"/>
      <c r="K927" s="225"/>
      <c r="L927" s="231"/>
      <c r="M927" s="232"/>
      <c r="N927" s="233"/>
      <c r="O927" s="233"/>
      <c r="P927" s="233"/>
      <c r="Q927" s="233"/>
      <c r="R927" s="233"/>
      <c r="S927" s="233"/>
      <c r="T927" s="234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T927" s="235" t="s">
        <v>162</v>
      </c>
      <c r="AU927" s="235" t="s">
        <v>84</v>
      </c>
      <c r="AV927" s="12" t="s">
        <v>86</v>
      </c>
      <c r="AW927" s="12" t="s">
        <v>32</v>
      </c>
      <c r="AX927" s="12" t="s">
        <v>76</v>
      </c>
      <c r="AY927" s="235" t="s">
        <v>155</v>
      </c>
    </row>
    <row r="928" s="12" customFormat="1">
      <c r="A928" s="12"/>
      <c r="B928" s="224"/>
      <c r="C928" s="225"/>
      <c r="D928" s="226" t="s">
        <v>162</v>
      </c>
      <c r="E928" s="227" t="s">
        <v>1</v>
      </c>
      <c r="F928" s="228" t="s">
        <v>444</v>
      </c>
      <c r="G928" s="225"/>
      <c r="H928" s="229">
        <v>-9</v>
      </c>
      <c r="I928" s="230"/>
      <c r="J928" s="225"/>
      <c r="K928" s="225"/>
      <c r="L928" s="231"/>
      <c r="M928" s="232"/>
      <c r="N928" s="233"/>
      <c r="O928" s="233"/>
      <c r="P928" s="233"/>
      <c r="Q928" s="233"/>
      <c r="R928" s="233"/>
      <c r="S928" s="233"/>
      <c r="T928" s="234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T928" s="235" t="s">
        <v>162</v>
      </c>
      <c r="AU928" s="235" t="s">
        <v>84</v>
      </c>
      <c r="AV928" s="12" t="s">
        <v>86</v>
      </c>
      <c r="AW928" s="12" t="s">
        <v>32</v>
      </c>
      <c r="AX928" s="12" t="s">
        <v>76</v>
      </c>
      <c r="AY928" s="235" t="s">
        <v>155</v>
      </c>
    </row>
    <row r="929" s="12" customFormat="1">
      <c r="A929" s="12"/>
      <c r="B929" s="224"/>
      <c r="C929" s="225"/>
      <c r="D929" s="226" t="s">
        <v>162</v>
      </c>
      <c r="E929" s="227" t="s">
        <v>1</v>
      </c>
      <c r="F929" s="228" t="s">
        <v>445</v>
      </c>
      <c r="G929" s="225"/>
      <c r="H929" s="229">
        <v>8.7200000000000006</v>
      </c>
      <c r="I929" s="230"/>
      <c r="J929" s="225"/>
      <c r="K929" s="225"/>
      <c r="L929" s="231"/>
      <c r="M929" s="232"/>
      <c r="N929" s="233"/>
      <c r="O929" s="233"/>
      <c r="P929" s="233"/>
      <c r="Q929" s="233"/>
      <c r="R929" s="233"/>
      <c r="S929" s="233"/>
      <c r="T929" s="234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T929" s="235" t="s">
        <v>162</v>
      </c>
      <c r="AU929" s="235" t="s">
        <v>84</v>
      </c>
      <c r="AV929" s="12" t="s">
        <v>86</v>
      </c>
      <c r="AW929" s="12" t="s">
        <v>32</v>
      </c>
      <c r="AX929" s="12" t="s">
        <v>76</v>
      </c>
      <c r="AY929" s="235" t="s">
        <v>155</v>
      </c>
    </row>
    <row r="930" s="12" customFormat="1">
      <c r="A930" s="12"/>
      <c r="B930" s="224"/>
      <c r="C930" s="225"/>
      <c r="D930" s="226" t="s">
        <v>162</v>
      </c>
      <c r="E930" s="227" t="s">
        <v>1</v>
      </c>
      <c r="F930" s="228" t="s">
        <v>446</v>
      </c>
      <c r="G930" s="225"/>
      <c r="H930" s="229">
        <v>7.8869999999999996</v>
      </c>
      <c r="I930" s="230"/>
      <c r="J930" s="225"/>
      <c r="K930" s="225"/>
      <c r="L930" s="231"/>
      <c r="M930" s="232"/>
      <c r="N930" s="233"/>
      <c r="O930" s="233"/>
      <c r="P930" s="233"/>
      <c r="Q930" s="233"/>
      <c r="R930" s="233"/>
      <c r="S930" s="233"/>
      <c r="T930" s="234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T930" s="235" t="s">
        <v>162</v>
      </c>
      <c r="AU930" s="235" t="s">
        <v>84</v>
      </c>
      <c r="AV930" s="12" t="s">
        <v>86</v>
      </c>
      <c r="AW930" s="12" t="s">
        <v>32</v>
      </c>
      <c r="AX930" s="12" t="s">
        <v>76</v>
      </c>
      <c r="AY930" s="235" t="s">
        <v>155</v>
      </c>
    </row>
    <row r="931" s="12" customFormat="1">
      <c r="A931" s="12"/>
      <c r="B931" s="224"/>
      <c r="C931" s="225"/>
      <c r="D931" s="226" t="s">
        <v>162</v>
      </c>
      <c r="E931" s="227" t="s">
        <v>1</v>
      </c>
      <c r="F931" s="228" t="s">
        <v>447</v>
      </c>
      <c r="G931" s="225"/>
      <c r="H931" s="229">
        <v>44.460000000000001</v>
      </c>
      <c r="I931" s="230"/>
      <c r="J931" s="225"/>
      <c r="K931" s="225"/>
      <c r="L931" s="231"/>
      <c r="M931" s="232"/>
      <c r="N931" s="233"/>
      <c r="O931" s="233"/>
      <c r="P931" s="233"/>
      <c r="Q931" s="233"/>
      <c r="R931" s="233"/>
      <c r="S931" s="233"/>
      <c r="T931" s="234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T931" s="235" t="s">
        <v>162</v>
      </c>
      <c r="AU931" s="235" t="s">
        <v>84</v>
      </c>
      <c r="AV931" s="12" t="s">
        <v>86</v>
      </c>
      <c r="AW931" s="12" t="s">
        <v>32</v>
      </c>
      <c r="AX931" s="12" t="s">
        <v>76</v>
      </c>
      <c r="AY931" s="235" t="s">
        <v>155</v>
      </c>
    </row>
    <row r="932" s="12" customFormat="1">
      <c r="A932" s="12"/>
      <c r="B932" s="224"/>
      <c r="C932" s="225"/>
      <c r="D932" s="226" t="s">
        <v>162</v>
      </c>
      <c r="E932" s="227" t="s">
        <v>1</v>
      </c>
      <c r="F932" s="228" t="s">
        <v>448</v>
      </c>
      <c r="G932" s="225"/>
      <c r="H932" s="229">
        <v>-6</v>
      </c>
      <c r="I932" s="230"/>
      <c r="J932" s="225"/>
      <c r="K932" s="225"/>
      <c r="L932" s="231"/>
      <c r="M932" s="232"/>
      <c r="N932" s="233"/>
      <c r="O932" s="233"/>
      <c r="P932" s="233"/>
      <c r="Q932" s="233"/>
      <c r="R932" s="233"/>
      <c r="S932" s="233"/>
      <c r="T932" s="234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T932" s="235" t="s">
        <v>162</v>
      </c>
      <c r="AU932" s="235" t="s">
        <v>84</v>
      </c>
      <c r="AV932" s="12" t="s">
        <v>86</v>
      </c>
      <c r="AW932" s="12" t="s">
        <v>32</v>
      </c>
      <c r="AX932" s="12" t="s">
        <v>76</v>
      </c>
      <c r="AY932" s="235" t="s">
        <v>155</v>
      </c>
    </row>
    <row r="933" s="12" customFormat="1">
      <c r="A933" s="12"/>
      <c r="B933" s="224"/>
      <c r="C933" s="225"/>
      <c r="D933" s="226" t="s">
        <v>162</v>
      </c>
      <c r="E933" s="227" t="s">
        <v>1</v>
      </c>
      <c r="F933" s="228" t="s">
        <v>1354</v>
      </c>
      <c r="G933" s="225"/>
      <c r="H933" s="229">
        <v>82.599999999999994</v>
      </c>
      <c r="I933" s="230"/>
      <c r="J933" s="225"/>
      <c r="K933" s="225"/>
      <c r="L933" s="231"/>
      <c r="M933" s="232"/>
      <c r="N933" s="233"/>
      <c r="O933" s="233"/>
      <c r="P933" s="233"/>
      <c r="Q933" s="233"/>
      <c r="R933" s="233"/>
      <c r="S933" s="233"/>
      <c r="T933" s="234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T933" s="235" t="s">
        <v>162</v>
      </c>
      <c r="AU933" s="235" t="s">
        <v>84</v>
      </c>
      <c r="AV933" s="12" t="s">
        <v>86</v>
      </c>
      <c r="AW933" s="12" t="s">
        <v>32</v>
      </c>
      <c r="AX933" s="12" t="s">
        <v>76</v>
      </c>
      <c r="AY933" s="235" t="s">
        <v>155</v>
      </c>
    </row>
    <row r="934" s="12" customFormat="1">
      <c r="A934" s="12"/>
      <c r="B934" s="224"/>
      <c r="C934" s="225"/>
      <c r="D934" s="226" t="s">
        <v>162</v>
      </c>
      <c r="E934" s="227" t="s">
        <v>1</v>
      </c>
      <c r="F934" s="228" t="s">
        <v>1355</v>
      </c>
      <c r="G934" s="225"/>
      <c r="H934" s="229">
        <v>35.100000000000001</v>
      </c>
      <c r="I934" s="230"/>
      <c r="J934" s="225"/>
      <c r="K934" s="225"/>
      <c r="L934" s="231"/>
      <c r="M934" s="232"/>
      <c r="N934" s="233"/>
      <c r="O934" s="233"/>
      <c r="P934" s="233"/>
      <c r="Q934" s="233"/>
      <c r="R934" s="233"/>
      <c r="S934" s="233"/>
      <c r="T934" s="234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T934" s="235" t="s">
        <v>162</v>
      </c>
      <c r="AU934" s="235" t="s">
        <v>84</v>
      </c>
      <c r="AV934" s="12" t="s">
        <v>86</v>
      </c>
      <c r="AW934" s="12" t="s">
        <v>32</v>
      </c>
      <c r="AX934" s="12" t="s">
        <v>76</v>
      </c>
      <c r="AY934" s="235" t="s">
        <v>155</v>
      </c>
    </row>
    <row r="935" s="12" customFormat="1">
      <c r="A935" s="12"/>
      <c r="B935" s="224"/>
      <c r="C935" s="225"/>
      <c r="D935" s="226" t="s">
        <v>162</v>
      </c>
      <c r="E935" s="227" t="s">
        <v>1</v>
      </c>
      <c r="F935" s="228" t="s">
        <v>451</v>
      </c>
      <c r="G935" s="225"/>
      <c r="H935" s="229">
        <v>18.260000000000002</v>
      </c>
      <c r="I935" s="230"/>
      <c r="J935" s="225"/>
      <c r="K935" s="225"/>
      <c r="L935" s="231"/>
      <c r="M935" s="232"/>
      <c r="N935" s="233"/>
      <c r="O935" s="233"/>
      <c r="P935" s="233"/>
      <c r="Q935" s="233"/>
      <c r="R935" s="233"/>
      <c r="S935" s="233"/>
      <c r="T935" s="234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T935" s="235" t="s">
        <v>162</v>
      </c>
      <c r="AU935" s="235" t="s">
        <v>84</v>
      </c>
      <c r="AV935" s="12" t="s">
        <v>86</v>
      </c>
      <c r="AW935" s="12" t="s">
        <v>32</v>
      </c>
      <c r="AX935" s="12" t="s">
        <v>76</v>
      </c>
      <c r="AY935" s="235" t="s">
        <v>155</v>
      </c>
    </row>
    <row r="936" s="12" customFormat="1">
      <c r="A936" s="12"/>
      <c r="B936" s="224"/>
      <c r="C936" s="225"/>
      <c r="D936" s="226" t="s">
        <v>162</v>
      </c>
      <c r="E936" s="227" t="s">
        <v>1</v>
      </c>
      <c r="F936" s="228" t="s">
        <v>1356</v>
      </c>
      <c r="G936" s="225"/>
      <c r="H936" s="229">
        <v>88.379999999999995</v>
      </c>
      <c r="I936" s="230"/>
      <c r="J936" s="225"/>
      <c r="K936" s="225"/>
      <c r="L936" s="231"/>
      <c r="M936" s="232"/>
      <c r="N936" s="233"/>
      <c r="O936" s="233"/>
      <c r="P936" s="233"/>
      <c r="Q936" s="233"/>
      <c r="R936" s="233"/>
      <c r="S936" s="233"/>
      <c r="T936" s="234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T936" s="235" t="s">
        <v>162</v>
      </c>
      <c r="AU936" s="235" t="s">
        <v>84</v>
      </c>
      <c r="AV936" s="12" t="s">
        <v>86</v>
      </c>
      <c r="AW936" s="12" t="s">
        <v>32</v>
      </c>
      <c r="AX936" s="12" t="s">
        <v>76</v>
      </c>
      <c r="AY936" s="235" t="s">
        <v>155</v>
      </c>
    </row>
    <row r="937" s="12" customFormat="1">
      <c r="A937" s="12"/>
      <c r="B937" s="224"/>
      <c r="C937" s="225"/>
      <c r="D937" s="226" t="s">
        <v>162</v>
      </c>
      <c r="E937" s="227" t="s">
        <v>1</v>
      </c>
      <c r="F937" s="228" t="s">
        <v>453</v>
      </c>
      <c r="G937" s="225"/>
      <c r="H937" s="229">
        <v>20.100000000000001</v>
      </c>
      <c r="I937" s="230"/>
      <c r="J937" s="225"/>
      <c r="K937" s="225"/>
      <c r="L937" s="231"/>
      <c r="M937" s="232"/>
      <c r="N937" s="233"/>
      <c r="O937" s="233"/>
      <c r="P937" s="233"/>
      <c r="Q937" s="233"/>
      <c r="R937" s="233"/>
      <c r="S937" s="233"/>
      <c r="T937" s="234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T937" s="235" t="s">
        <v>162</v>
      </c>
      <c r="AU937" s="235" t="s">
        <v>84</v>
      </c>
      <c r="AV937" s="12" t="s">
        <v>86</v>
      </c>
      <c r="AW937" s="12" t="s">
        <v>32</v>
      </c>
      <c r="AX937" s="12" t="s">
        <v>76</v>
      </c>
      <c r="AY937" s="235" t="s">
        <v>155</v>
      </c>
    </row>
    <row r="938" s="12" customFormat="1">
      <c r="A938" s="12"/>
      <c r="B938" s="224"/>
      <c r="C938" s="225"/>
      <c r="D938" s="226" t="s">
        <v>162</v>
      </c>
      <c r="E938" s="227" t="s">
        <v>1</v>
      </c>
      <c r="F938" s="228" t="s">
        <v>454</v>
      </c>
      <c r="G938" s="225"/>
      <c r="H938" s="229">
        <v>-16.739999999999998</v>
      </c>
      <c r="I938" s="230"/>
      <c r="J938" s="225"/>
      <c r="K938" s="225"/>
      <c r="L938" s="231"/>
      <c r="M938" s="232"/>
      <c r="N938" s="233"/>
      <c r="O938" s="233"/>
      <c r="P938" s="233"/>
      <c r="Q938" s="233"/>
      <c r="R938" s="233"/>
      <c r="S938" s="233"/>
      <c r="T938" s="234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T938" s="235" t="s">
        <v>162</v>
      </c>
      <c r="AU938" s="235" t="s">
        <v>84</v>
      </c>
      <c r="AV938" s="12" t="s">
        <v>86</v>
      </c>
      <c r="AW938" s="12" t="s">
        <v>32</v>
      </c>
      <c r="AX938" s="12" t="s">
        <v>76</v>
      </c>
      <c r="AY938" s="235" t="s">
        <v>155</v>
      </c>
    </row>
    <row r="939" s="12" customFormat="1">
      <c r="A939" s="12"/>
      <c r="B939" s="224"/>
      <c r="C939" s="225"/>
      <c r="D939" s="226" t="s">
        <v>162</v>
      </c>
      <c r="E939" s="227" t="s">
        <v>1</v>
      </c>
      <c r="F939" s="228" t="s">
        <v>455</v>
      </c>
      <c r="G939" s="225"/>
      <c r="H939" s="229">
        <v>110.5</v>
      </c>
      <c r="I939" s="230"/>
      <c r="J939" s="225"/>
      <c r="K939" s="225"/>
      <c r="L939" s="231"/>
      <c r="M939" s="232"/>
      <c r="N939" s="233"/>
      <c r="O939" s="233"/>
      <c r="P939" s="233"/>
      <c r="Q939" s="233"/>
      <c r="R939" s="233"/>
      <c r="S939" s="233"/>
      <c r="T939" s="234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T939" s="235" t="s">
        <v>162</v>
      </c>
      <c r="AU939" s="235" t="s">
        <v>84</v>
      </c>
      <c r="AV939" s="12" t="s">
        <v>86</v>
      </c>
      <c r="AW939" s="12" t="s">
        <v>32</v>
      </c>
      <c r="AX939" s="12" t="s">
        <v>76</v>
      </c>
      <c r="AY939" s="235" t="s">
        <v>155</v>
      </c>
    </row>
    <row r="940" s="12" customFormat="1">
      <c r="A940" s="12"/>
      <c r="B940" s="224"/>
      <c r="C940" s="225"/>
      <c r="D940" s="226" t="s">
        <v>162</v>
      </c>
      <c r="E940" s="227" t="s">
        <v>1</v>
      </c>
      <c r="F940" s="228" t="s">
        <v>456</v>
      </c>
      <c r="G940" s="225"/>
      <c r="H940" s="229">
        <v>19.800000000000001</v>
      </c>
      <c r="I940" s="230"/>
      <c r="J940" s="225"/>
      <c r="K940" s="225"/>
      <c r="L940" s="231"/>
      <c r="M940" s="232"/>
      <c r="N940" s="233"/>
      <c r="O940" s="233"/>
      <c r="P940" s="233"/>
      <c r="Q940" s="233"/>
      <c r="R940" s="233"/>
      <c r="S940" s="233"/>
      <c r="T940" s="234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T940" s="235" t="s">
        <v>162</v>
      </c>
      <c r="AU940" s="235" t="s">
        <v>84</v>
      </c>
      <c r="AV940" s="12" t="s">
        <v>86</v>
      </c>
      <c r="AW940" s="12" t="s">
        <v>32</v>
      </c>
      <c r="AX940" s="12" t="s">
        <v>76</v>
      </c>
      <c r="AY940" s="235" t="s">
        <v>155</v>
      </c>
    </row>
    <row r="941" s="12" customFormat="1">
      <c r="A941" s="12"/>
      <c r="B941" s="224"/>
      <c r="C941" s="225"/>
      <c r="D941" s="226" t="s">
        <v>162</v>
      </c>
      <c r="E941" s="227" t="s">
        <v>1</v>
      </c>
      <c r="F941" s="228" t="s">
        <v>457</v>
      </c>
      <c r="G941" s="225"/>
      <c r="H941" s="229">
        <v>-18.100000000000001</v>
      </c>
      <c r="I941" s="230"/>
      <c r="J941" s="225"/>
      <c r="K941" s="225"/>
      <c r="L941" s="231"/>
      <c r="M941" s="232"/>
      <c r="N941" s="233"/>
      <c r="O941" s="233"/>
      <c r="P941" s="233"/>
      <c r="Q941" s="233"/>
      <c r="R941" s="233"/>
      <c r="S941" s="233"/>
      <c r="T941" s="234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T941" s="235" t="s">
        <v>162</v>
      </c>
      <c r="AU941" s="235" t="s">
        <v>84</v>
      </c>
      <c r="AV941" s="12" t="s">
        <v>86</v>
      </c>
      <c r="AW941" s="12" t="s">
        <v>32</v>
      </c>
      <c r="AX941" s="12" t="s">
        <v>76</v>
      </c>
      <c r="AY941" s="235" t="s">
        <v>155</v>
      </c>
    </row>
    <row r="942" s="12" customFormat="1">
      <c r="A942" s="12"/>
      <c r="B942" s="224"/>
      <c r="C942" s="225"/>
      <c r="D942" s="226" t="s">
        <v>162</v>
      </c>
      <c r="E942" s="227" t="s">
        <v>1</v>
      </c>
      <c r="F942" s="228" t="s">
        <v>458</v>
      </c>
      <c r="G942" s="225"/>
      <c r="H942" s="229">
        <v>37.5</v>
      </c>
      <c r="I942" s="230"/>
      <c r="J942" s="225"/>
      <c r="K942" s="225"/>
      <c r="L942" s="231"/>
      <c r="M942" s="232"/>
      <c r="N942" s="233"/>
      <c r="O942" s="233"/>
      <c r="P942" s="233"/>
      <c r="Q942" s="233"/>
      <c r="R942" s="233"/>
      <c r="S942" s="233"/>
      <c r="T942" s="234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T942" s="235" t="s">
        <v>162</v>
      </c>
      <c r="AU942" s="235" t="s">
        <v>84</v>
      </c>
      <c r="AV942" s="12" t="s">
        <v>86</v>
      </c>
      <c r="AW942" s="12" t="s">
        <v>32</v>
      </c>
      <c r="AX942" s="12" t="s">
        <v>76</v>
      </c>
      <c r="AY942" s="235" t="s">
        <v>155</v>
      </c>
    </row>
    <row r="943" s="12" customFormat="1">
      <c r="A943" s="12"/>
      <c r="B943" s="224"/>
      <c r="C943" s="225"/>
      <c r="D943" s="226" t="s">
        <v>162</v>
      </c>
      <c r="E943" s="227" t="s">
        <v>1</v>
      </c>
      <c r="F943" s="228" t="s">
        <v>1357</v>
      </c>
      <c r="G943" s="225"/>
      <c r="H943" s="229">
        <v>70</v>
      </c>
      <c r="I943" s="230"/>
      <c r="J943" s="225"/>
      <c r="K943" s="225"/>
      <c r="L943" s="231"/>
      <c r="M943" s="232"/>
      <c r="N943" s="233"/>
      <c r="O943" s="233"/>
      <c r="P943" s="233"/>
      <c r="Q943" s="233"/>
      <c r="R943" s="233"/>
      <c r="S943" s="233"/>
      <c r="T943" s="234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T943" s="235" t="s">
        <v>162</v>
      </c>
      <c r="AU943" s="235" t="s">
        <v>84</v>
      </c>
      <c r="AV943" s="12" t="s">
        <v>86</v>
      </c>
      <c r="AW943" s="12" t="s">
        <v>32</v>
      </c>
      <c r="AX943" s="12" t="s">
        <v>76</v>
      </c>
      <c r="AY943" s="235" t="s">
        <v>155</v>
      </c>
    </row>
    <row r="944" s="12" customFormat="1">
      <c r="A944" s="12"/>
      <c r="B944" s="224"/>
      <c r="C944" s="225"/>
      <c r="D944" s="226" t="s">
        <v>162</v>
      </c>
      <c r="E944" s="227" t="s">
        <v>1</v>
      </c>
      <c r="F944" s="228" t="s">
        <v>439</v>
      </c>
      <c r="G944" s="225"/>
      <c r="H944" s="229">
        <v>32.200000000000003</v>
      </c>
      <c r="I944" s="230"/>
      <c r="J944" s="225"/>
      <c r="K944" s="225"/>
      <c r="L944" s="231"/>
      <c r="M944" s="232"/>
      <c r="N944" s="233"/>
      <c r="O944" s="233"/>
      <c r="P944" s="233"/>
      <c r="Q944" s="233"/>
      <c r="R944" s="233"/>
      <c r="S944" s="233"/>
      <c r="T944" s="234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T944" s="235" t="s">
        <v>162</v>
      </c>
      <c r="AU944" s="235" t="s">
        <v>84</v>
      </c>
      <c r="AV944" s="12" t="s">
        <v>86</v>
      </c>
      <c r="AW944" s="12" t="s">
        <v>32</v>
      </c>
      <c r="AX944" s="12" t="s">
        <v>76</v>
      </c>
      <c r="AY944" s="235" t="s">
        <v>155</v>
      </c>
    </row>
    <row r="945" s="12" customFormat="1">
      <c r="A945" s="12"/>
      <c r="B945" s="224"/>
      <c r="C945" s="225"/>
      <c r="D945" s="226" t="s">
        <v>162</v>
      </c>
      <c r="E945" s="227" t="s">
        <v>1</v>
      </c>
      <c r="F945" s="228" t="s">
        <v>460</v>
      </c>
      <c r="G945" s="225"/>
      <c r="H945" s="229">
        <v>156.40000000000001</v>
      </c>
      <c r="I945" s="230"/>
      <c r="J945" s="225"/>
      <c r="K945" s="225"/>
      <c r="L945" s="231"/>
      <c r="M945" s="232"/>
      <c r="N945" s="233"/>
      <c r="O945" s="233"/>
      <c r="P945" s="233"/>
      <c r="Q945" s="233"/>
      <c r="R945" s="233"/>
      <c r="S945" s="233"/>
      <c r="T945" s="234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T945" s="235" t="s">
        <v>162</v>
      </c>
      <c r="AU945" s="235" t="s">
        <v>84</v>
      </c>
      <c r="AV945" s="12" t="s">
        <v>86</v>
      </c>
      <c r="AW945" s="12" t="s">
        <v>32</v>
      </c>
      <c r="AX945" s="12" t="s">
        <v>76</v>
      </c>
      <c r="AY945" s="235" t="s">
        <v>155</v>
      </c>
    </row>
    <row r="946" s="13" customFormat="1">
      <c r="A946" s="13"/>
      <c r="B946" s="236"/>
      <c r="C946" s="237"/>
      <c r="D946" s="226" t="s">
        <v>162</v>
      </c>
      <c r="E946" s="238" t="s">
        <v>1</v>
      </c>
      <c r="F946" s="239" t="s">
        <v>164</v>
      </c>
      <c r="G946" s="237"/>
      <c r="H946" s="240">
        <v>794.76700000000005</v>
      </c>
      <c r="I946" s="241"/>
      <c r="J946" s="237"/>
      <c r="K946" s="237"/>
      <c r="L946" s="242"/>
      <c r="M946" s="243"/>
      <c r="N946" s="244"/>
      <c r="O946" s="244"/>
      <c r="P946" s="244"/>
      <c r="Q946" s="244"/>
      <c r="R946" s="244"/>
      <c r="S946" s="244"/>
      <c r="T946" s="245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6" t="s">
        <v>162</v>
      </c>
      <c r="AU946" s="246" t="s">
        <v>84</v>
      </c>
      <c r="AV946" s="13" t="s">
        <v>160</v>
      </c>
      <c r="AW946" s="13" t="s">
        <v>32</v>
      </c>
      <c r="AX946" s="13" t="s">
        <v>84</v>
      </c>
      <c r="AY946" s="246" t="s">
        <v>155</v>
      </c>
    </row>
    <row r="947" s="11" customFormat="1" ht="25.92" customHeight="1">
      <c r="A947" s="11"/>
      <c r="B947" s="196"/>
      <c r="C947" s="197"/>
      <c r="D947" s="198" t="s">
        <v>75</v>
      </c>
      <c r="E947" s="199" t="s">
        <v>1358</v>
      </c>
      <c r="F947" s="199" t="s">
        <v>1359</v>
      </c>
      <c r="G947" s="197"/>
      <c r="H947" s="197"/>
      <c r="I947" s="200"/>
      <c r="J947" s="201">
        <f>BK947</f>
        <v>0</v>
      </c>
      <c r="K947" s="197"/>
      <c r="L947" s="202"/>
      <c r="M947" s="203"/>
      <c r="N947" s="204"/>
      <c r="O947" s="204"/>
      <c r="P947" s="205">
        <f>SUM(P948:P952)</f>
        <v>0</v>
      </c>
      <c r="Q947" s="204"/>
      <c r="R947" s="205">
        <f>SUM(R948:R952)</f>
        <v>0</v>
      </c>
      <c r="S947" s="204"/>
      <c r="T947" s="206">
        <f>SUM(T948:T952)</f>
        <v>0</v>
      </c>
      <c r="U947" s="11"/>
      <c r="V947" s="11"/>
      <c r="W947" s="11"/>
      <c r="X947" s="11"/>
      <c r="Y947" s="11"/>
      <c r="Z947" s="11"/>
      <c r="AA947" s="11"/>
      <c r="AB947" s="11"/>
      <c r="AC947" s="11"/>
      <c r="AD947" s="11"/>
      <c r="AE947" s="11"/>
      <c r="AR947" s="207" t="s">
        <v>86</v>
      </c>
      <c r="AT947" s="208" t="s">
        <v>75</v>
      </c>
      <c r="AU947" s="208" t="s">
        <v>76</v>
      </c>
      <c r="AY947" s="207" t="s">
        <v>155</v>
      </c>
      <c r="BK947" s="209">
        <f>SUM(BK948:BK952)</f>
        <v>0</v>
      </c>
    </row>
    <row r="948" s="2" customFormat="1" ht="16.5" customHeight="1">
      <c r="A948" s="37"/>
      <c r="B948" s="38"/>
      <c r="C948" s="210" t="s">
        <v>1360</v>
      </c>
      <c r="D948" s="210" t="s">
        <v>156</v>
      </c>
      <c r="E948" s="211" t="s">
        <v>1361</v>
      </c>
      <c r="F948" s="212" t="s">
        <v>1362</v>
      </c>
      <c r="G948" s="213" t="s">
        <v>159</v>
      </c>
      <c r="H948" s="214">
        <v>1333.2139999999999</v>
      </c>
      <c r="I948" s="215"/>
      <c r="J948" s="216">
        <f>ROUND(I948*H948,2)</f>
        <v>0</v>
      </c>
      <c r="K948" s="217"/>
      <c r="L948" s="43"/>
      <c r="M948" s="218" t="s">
        <v>1</v>
      </c>
      <c r="N948" s="219" t="s">
        <v>41</v>
      </c>
      <c r="O948" s="90"/>
      <c r="P948" s="220">
        <f>O948*H948</f>
        <v>0</v>
      </c>
      <c r="Q948" s="220">
        <v>0</v>
      </c>
      <c r="R948" s="220">
        <f>Q948*H948</f>
        <v>0</v>
      </c>
      <c r="S948" s="220">
        <v>0</v>
      </c>
      <c r="T948" s="221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222" t="s">
        <v>191</v>
      </c>
      <c r="AT948" s="222" t="s">
        <v>156</v>
      </c>
      <c r="AU948" s="222" t="s">
        <v>84</v>
      </c>
      <c r="AY948" s="16" t="s">
        <v>155</v>
      </c>
      <c r="BE948" s="223">
        <f>IF(N948="základní",J948,0)</f>
        <v>0</v>
      </c>
      <c r="BF948" s="223">
        <f>IF(N948="snížená",J948,0)</f>
        <v>0</v>
      </c>
      <c r="BG948" s="223">
        <f>IF(N948="zákl. přenesená",J948,0)</f>
        <v>0</v>
      </c>
      <c r="BH948" s="223">
        <f>IF(N948="sníž. přenesená",J948,0)</f>
        <v>0</v>
      </c>
      <c r="BI948" s="223">
        <f>IF(N948="nulová",J948,0)</f>
        <v>0</v>
      </c>
      <c r="BJ948" s="16" t="s">
        <v>84</v>
      </c>
      <c r="BK948" s="223">
        <f>ROUND(I948*H948,2)</f>
        <v>0</v>
      </c>
      <c r="BL948" s="16" t="s">
        <v>191</v>
      </c>
      <c r="BM948" s="222" t="s">
        <v>1363</v>
      </c>
    </row>
    <row r="949" s="2" customFormat="1" ht="16.5" customHeight="1">
      <c r="A949" s="37"/>
      <c r="B949" s="38"/>
      <c r="C949" s="210" t="s">
        <v>1364</v>
      </c>
      <c r="D949" s="210" t="s">
        <v>156</v>
      </c>
      <c r="E949" s="211" t="s">
        <v>1365</v>
      </c>
      <c r="F949" s="212" t="s">
        <v>1366</v>
      </c>
      <c r="G949" s="213" t="s">
        <v>159</v>
      </c>
      <c r="H949" s="214">
        <v>1333.211</v>
      </c>
      <c r="I949" s="215"/>
      <c r="J949" s="216">
        <f>ROUND(I949*H949,2)</f>
        <v>0</v>
      </c>
      <c r="K949" s="217"/>
      <c r="L949" s="43"/>
      <c r="M949" s="218" t="s">
        <v>1</v>
      </c>
      <c r="N949" s="219" t="s">
        <v>41</v>
      </c>
      <c r="O949" s="90"/>
      <c r="P949" s="220">
        <f>O949*H949</f>
        <v>0</v>
      </c>
      <c r="Q949" s="220">
        <v>0</v>
      </c>
      <c r="R949" s="220">
        <f>Q949*H949</f>
        <v>0</v>
      </c>
      <c r="S949" s="220">
        <v>0</v>
      </c>
      <c r="T949" s="221">
        <f>S949*H949</f>
        <v>0</v>
      </c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R949" s="222" t="s">
        <v>191</v>
      </c>
      <c r="AT949" s="222" t="s">
        <v>156</v>
      </c>
      <c r="AU949" s="222" t="s">
        <v>84</v>
      </c>
      <c r="AY949" s="16" t="s">
        <v>155</v>
      </c>
      <c r="BE949" s="223">
        <f>IF(N949="základní",J949,0)</f>
        <v>0</v>
      </c>
      <c r="BF949" s="223">
        <f>IF(N949="snížená",J949,0)</f>
        <v>0</v>
      </c>
      <c r="BG949" s="223">
        <f>IF(N949="zákl. přenesená",J949,0)</f>
        <v>0</v>
      </c>
      <c r="BH949" s="223">
        <f>IF(N949="sníž. přenesená",J949,0)</f>
        <v>0</v>
      </c>
      <c r="BI949" s="223">
        <f>IF(N949="nulová",J949,0)</f>
        <v>0</v>
      </c>
      <c r="BJ949" s="16" t="s">
        <v>84</v>
      </c>
      <c r="BK949" s="223">
        <f>ROUND(I949*H949,2)</f>
        <v>0</v>
      </c>
      <c r="BL949" s="16" t="s">
        <v>191</v>
      </c>
      <c r="BM949" s="222" t="s">
        <v>1367</v>
      </c>
    </row>
    <row r="950" s="2" customFormat="1" ht="21.75" customHeight="1">
      <c r="A950" s="37"/>
      <c r="B950" s="38"/>
      <c r="C950" s="210" t="s">
        <v>1368</v>
      </c>
      <c r="D950" s="210" t="s">
        <v>156</v>
      </c>
      <c r="E950" s="211" t="s">
        <v>1369</v>
      </c>
      <c r="F950" s="212" t="s">
        <v>1370</v>
      </c>
      <c r="G950" s="213" t="s">
        <v>159</v>
      </c>
      <c r="H950" s="214">
        <v>654</v>
      </c>
      <c r="I950" s="215"/>
      <c r="J950" s="216">
        <f>ROUND(I950*H950,2)</f>
        <v>0</v>
      </c>
      <c r="K950" s="217"/>
      <c r="L950" s="43"/>
      <c r="M950" s="218" t="s">
        <v>1</v>
      </c>
      <c r="N950" s="219" t="s">
        <v>41</v>
      </c>
      <c r="O950" s="90"/>
      <c r="P950" s="220">
        <f>O950*H950</f>
        <v>0</v>
      </c>
      <c r="Q950" s="220">
        <v>0</v>
      </c>
      <c r="R950" s="220">
        <f>Q950*H950</f>
        <v>0</v>
      </c>
      <c r="S950" s="220">
        <v>0</v>
      </c>
      <c r="T950" s="221">
        <f>S950*H950</f>
        <v>0</v>
      </c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R950" s="222" t="s">
        <v>191</v>
      </c>
      <c r="AT950" s="222" t="s">
        <v>156</v>
      </c>
      <c r="AU950" s="222" t="s">
        <v>84</v>
      </c>
      <c r="AY950" s="16" t="s">
        <v>155</v>
      </c>
      <c r="BE950" s="223">
        <f>IF(N950="základní",J950,0)</f>
        <v>0</v>
      </c>
      <c r="BF950" s="223">
        <f>IF(N950="snížená",J950,0)</f>
        <v>0</v>
      </c>
      <c r="BG950" s="223">
        <f>IF(N950="zákl. přenesená",J950,0)</f>
        <v>0</v>
      </c>
      <c r="BH950" s="223">
        <f>IF(N950="sníž. přenesená",J950,0)</f>
        <v>0</v>
      </c>
      <c r="BI950" s="223">
        <f>IF(N950="nulová",J950,0)</f>
        <v>0</v>
      </c>
      <c r="BJ950" s="16" t="s">
        <v>84</v>
      </c>
      <c r="BK950" s="223">
        <f>ROUND(I950*H950,2)</f>
        <v>0</v>
      </c>
      <c r="BL950" s="16" t="s">
        <v>191</v>
      </c>
      <c r="BM950" s="222" t="s">
        <v>1371</v>
      </c>
    </row>
    <row r="951" s="12" customFormat="1">
      <c r="A951" s="12"/>
      <c r="B951" s="224"/>
      <c r="C951" s="225"/>
      <c r="D951" s="226" t="s">
        <v>162</v>
      </c>
      <c r="E951" s="227" t="s">
        <v>1</v>
      </c>
      <c r="F951" s="228" t="s">
        <v>1372</v>
      </c>
      <c r="G951" s="225"/>
      <c r="H951" s="229">
        <v>654</v>
      </c>
      <c r="I951" s="230"/>
      <c r="J951" s="225"/>
      <c r="K951" s="225"/>
      <c r="L951" s="231"/>
      <c r="M951" s="232"/>
      <c r="N951" s="233"/>
      <c r="O951" s="233"/>
      <c r="P951" s="233"/>
      <c r="Q951" s="233"/>
      <c r="R951" s="233"/>
      <c r="S951" s="233"/>
      <c r="T951" s="234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T951" s="235" t="s">
        <v>162</v>
      </c>
      <c r="AU951" s="235" t="s">
        <v>84</v>
      </c>
      <c r="AV951" s="12" t="s">
        <v>86</v>
      </c>
      <c r="AW951" s="12" t="s">
        <v>32</v>
      </c>
      <c r="AX951" s="12" t="s">
        <v>76</v>
      </c>
      <c r="AY951" s="235" t="s">
        <v>155</v>
      </c>
    </row>
    <row r="952" s="13" customFormat="1">
      <c r="A952" s="13"/>
      <c r="B952" s="236"/>
      <c r="C952" s="237"/>
      <c r="D952" s="226" t="s">
        <v>162</v>
      </c>
      <c r="E952" s="238" t="s">
        <v>1</v>
      </c>
      <c r="F952" s="239" t="s">
        <v>164</v>
      </c>
      <c r="G952" s="237"/>
      <c r="H952" s="240">
        <v>654</v>
      </c>
      <c r="I952" s="241"/>
      <c r="J952" s="237"/>
      <c r="K952" s="237"/>
      <c r="L952" s="242"/>
      <c r="M952" s="258"/>
      <c r="N952" s="259"/>
      <c r="O952" s="259"/>
      <c r="P952" s="259"/>
      <c r="Q952" s="259"/>
      <c r="R952" s="259"/>
      <c r="S952" s="259"/>
      <c r="T952" s="260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6" t="s">
        <v>162</v>
      </c>
      <c r="AU952" s="246" t="s">
        <v>84</v>
      </c>
      <c r="AV952" s="13" t="s">
        <v>160</v>
      </c>
      <c r="AW952" s="13" t="s">
        <v>32</v>
      </c>
      <c r="AX952" s="13" t="s">
        <v>84</v>
      </c>
      <c r="AY952" s="246" t="s">
        <v>155</v>
      </c>
    </row>
    <row r="953" s="2" customFormat="1" ht="6.96" customHeight="1">
      <c r="A953" s="37"/>
      <c r="B953" s="65"/>
      <c r="C953" s="66"/>
      <c r="D953" s="66"/>
      <c r="E953" s="66"/>
      <c r="F953" s="66"/>
      <c r="G953" s="66"/>
      <c r="H953" s="66"/>
      <c r="I953" s="66"/>
      <c r="J953" s="66"/>
      <c r="K953" s="66"/>
      <c r="L953" s="43"/>
      <c r="M953" s="37"/>
      <c r="O953" s="37"/>
      <c r="P953" s="37"/>
      <c r="Q953" s="37"/>
      <c r="R953" s="37"/>
      <c r="S953" s="37"/>
      <c r="T953" s="37"/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</row>
  </sheetData>
  <sheetProtection sheet="1" autoFilter="0" formatColumns="0" formatRows="0" objects="1" scenarios="1" spinCount="100000" saltValue="NAze8Q4TdJUPJto16M/o61wkAvNxloPZ35CyY7xM0t5aD4BEF3sSkMFqRRtOmavtlzDZv8p0vqIILiEPYFy2gA==" hashValue="QpptZSvhxejCnyDjKyDtBB82BmRfZovrqiSnHmfthmt8s64HFZwg8gqKnHs6Qf7EWwIX4F5doYgMEKDLVhYWvg==" algorithmName="SHA-512" password="E7DD"/>
  <autoFilter ref="C142:K952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VOŠ a SPŠ Žďár nad Sázavou - Rekonstrukce výdejny jídel Strojírenská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1373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ROUND((SUM(BE129:BE397)),  2)</f>
        <v>0</v>
      </c>
      <c r="G33" s="37"/>
      <c r="H33" s="37"/>
      <c r="I33" s="154">
        <v>0.20999999999999999</v>
      </c>
      <c r="J33" s="153">
        <f>ROUND(((SUM(BE129:BE397))*I33),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ROUND((SUM(BF129:BF397)),  2)</f>
        <v>0</v>
      </c>
      <c r="G34" s="37"/>
      <c r="H34" s="37"/>
      <c r="I34" s="154">
        <v>0.14999999999999999</v>
      </c>
      <c r="J34" s="153">
        <f>ROUND(((SUM(BF129:BF397))*I34),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ROUND((SUM(BG129:BG397)),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ROUND((SUM(BH129:BH397)),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ROUND((SUM(BI129:BI397)),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VOŠ a SPŠ Žďár nad Sázavou - Rekonstrukce výdejny jídel Strojírenská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vodovod, kanalizace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16. 1. 2023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Beněnská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1374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61"/>
      <c r="C98" s="262"/>
      <c r="D98" s="263" t="s">
        <v>1375</v>
      </c>
      <c r="E98" s="264"/>
      <c r="F98" s="264"/>
      <c r="G98" s="264"/>
      <c r="H98" s="264"/>
      <c r="I98" s="264"/>
      <c r="J98" s="265">
        <f>J131</f>
        <v>0</v>
      </c>
      <c r="K98" s="262"/>
      <c r="L98" s="266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61"/>
      <c r="C99" s="262"/>
      <c r="D99" s="263" t="s">
        <v>1376</v>
      </c>
      <c r="E99" s="264"/>
      <c r="F99" s="264"/>
      <c r="G99" s="264"/>
      <c r="H99" s="264"/>
      <c r="I99" s="264"/>
      <c r="J99" s="265">
        <f>J175</f>
        <v>0</v>
      </c>
      <c r="K99" s="262"/>
      <c r="L99" s="266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61"/>
      <c r="C100" s="262"/>
      <c r="D100" s="263" t="s">
        <v>1377</v>
      </c>
      <c r="E100" s="264"/>
      <c r="F100" s="264"/>
      <c r="G100" s="264"/>
      <c r="H100" s="264"/>
      <c r="I100" s="264"/>
      <c r="J100" s="265">
        <f>J179</f>
        <v>0</v>
      </c>
      <c r="K100" s="262"/>
      <c r="L100" s="266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61"/>
      <c r="C101" s="262"/>
      <c r="D101" s="263" t="s">
        <v>1378</v>
      </c>
      <c r="E101" s="264"/>
      <c r="F101" s="264"/>
      <c r="G101" s="264"/>
      <c r="H101" s="264"/>
      <c r="I101" s="264"/>
      <c r="J101" s="265">
        <f>J185</f>
        <v>0</v>
      </c>
      <c r="K101" s="262"/>
      <c r="L101" s="266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61"/>
      <c r="C102" s="262"/>
      <c r="D102" s="263" t="s">
        <v>1379</v>
      </c>
      <c r="E102" s="264"/>
      <c r="F102" s="264"/>
      <c r="G102" s="264"/>
      <c r="H102" s="264"/>
      <c r="I102" s="264"/>
      <c r="J102" s="265">
        <f>J207</f>
        <v>0</v>
      </c>
      <c r="K102" s="262"/>
      <c r="L102" s="266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61"/>
      <c r="C103" s="262"/>
      <c r="D103" s="263" t="s">
        <v>1380</v>
      </c>
      <c r="E103" s="264"/>
      <c r="F103" s="264"/>
      <c r="G103" s="264"/>
      <c r="H103" s="264"/>
      <c r="I103" s="264"/>
      <c r="J103" s="265">
        <f>J221</f>
        <v>0</v>
      </c>
      <c r="K103" s="262"/>
      <c r="L103" s="266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78"/>
      <c r="C104" s="179"/>
      <c r="D104" s="180" t="s">
        <v>1381</v>
      </c>
      <c r="E104" s="181"/>
      <c r="F104" s="181"/>
      <c r="G104" s="181"/>
      <c r="H104" s="181"/>
      <c r="I104" s="181"/>
      <c r="J104" s="182">
        <f>J229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61"/>
      <c r="C105" s="262"/>
      <c r="D105" s="263" t="s">
        <v>1382</v>
      </c>
      <c r="E105" s="264"/>
      <c r="F105" s="264"/>
      <c r="G105" s="264"/>
      <c r="H105" s="264"/>
      <c r="I105" s="264"/>
      <c r="J105" s="265">
        <f>J230</f>
        <v>0</v>
      </c>
      <c r="K105" s="262"/>
      <c r="L105" s="266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61"/>
      <c r="C106" s="262"/>
      <c r="D106" s="263" t="s">
        <v>1383</v>
      </c>
      <c r="E106" s="264"/>
      <c r="F106" s="264"/>
      <c r="G106" s="264"/>
      <c r="H106" s="264"/>
      <c r="I106" s="264"/>
      <c r="J106" s="265">
        <f>J232</f>
        <v>0</v>
      </c>
      <c r="K106" s="262"/>
      <c r="L106" s="266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61"/>
      <c r="C107" s="262"/>
      <c r="D107" s="263" t="s">
        <v>1384</v>
      </c>
      <c r="E107" s="264"/>
      <c r="F107" s="264"/>
      <c r="G107" s="264"/>
      <c r="H107" s="264"/>
      <c r="I107" s="264"/>
      <c r="J107" s="265">
        <f>J266</f>
        <v>0</v>
      </c>
      <c r="K107" s="262"/>
      <c r="L107" s="266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61"/>
      <c r="C108" s="262"/>
      <c r="D108" s="263" t="s">
        <v>1385</v>
      </c>
      <c r="E108" s="264"/>
      <c r="F108" s="264"/>
      <c r="G108" s="264"/>
      <c r="H108" s="264"/>
      <c r="I108" s="264"/>
      <c r="J108" s="265">
        <f>J316</f>
        <v>0</v>
      </c>
      <c r="K108" s="262"/>
      <c r="L108" s="266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14" customFormat="1" ht="19.92" customHeight="1">
      <c r="A109" s="14"/>
      <c r="B109" s="261"/>
      <c r="C109" s="262"/>
      <c r="D109" s="263" t="s">
        <v>1386</v>
      </c>
      <c r="E109" s="264"/>
      <c r="F109" s="264"/>
      <c r="G109" s="264"/>
      <c r="H109" s="264"/>
      <c r="I109" s="264"/>
      <c r="J109" s="265">
        <f>J392</f>
        <v>0</v>
      </c>
      <c r="K109" s="262"/>
      <c r="L109" s="266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140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6.25" customHeight="1">
      <c r="A119" s="37"/>
      <c r="B119" s="38"/>
      <c r="C119" s="39"/>
      <c r="D119" s="39"/>
      <c r="E119" s="173" t="str">
        <f>E7</f>
        <v>VOŠ a SPŠ Žďár nad Sázavou - Rekonstrukce výdejny jídel Strojírenská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106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E9</f>
        <v>SO 02 - vodovod, kanalizace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>Žďár nad Sázavou</v>
      </c>
      <c r="G123" s="39"/>
      <c r="H123" s="39"/>
      <c r="I123" s="31" t="s">
        <v>22</v>
      </c>
      <c r="J123" s="78" t="str">
        <f>IF(J12="","",J12)</f>
        <v>16. 1. 2023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40.05" customHeight="1">
      <c r="A125" s="37"/>
      <c r="B125" s="38"/>
      <c r="C125" s="31" t="s">
        <v>24</v>
      </c>
      <c r="D125" s="39"/>
      <c r="E125" s="39"/>
      <c r="F125" s="26" t="str">
        <f>E15</f>
        <v>Kraj Vysočina, Žižkova 1882/57, 586 01 Jihlava</v>
      </c>
      <c r="G125" s="39"/>
      <c r="H125" s="39"/>
      <c r="I125" s="31" t="s">
        <v>30</v>
      </c>
      <c r="J125" s="35" t="str">
        <f>E21</f>
        <v>Filip Marek, Beněnská 326/34, Žďár nad Sázavou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9"/>
      <c r="E126" s="39"/>
      <c r="F126" s="26" t="str">
        <f>IF(E18="","",E18)</f>
        <v>Vyplň údaj</v>
      </c>
      <c r="G126" s="39"/>
      <c r="H126" s="39"/>
      <c r="I126" s="31" t="s">
        <v>33</v>
      </c>
      <c r="J126" s="35" t="str">
        <f>E24</f>
        <v>Filip Marek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0" customFormat="1" ht="29.28" customHeight="1">
      <c r="A128" s="184"/>
      <c r="B128" s="185"/>
      <c r="C128" s="186" t="s">
        <v>141</v>
      </c>
      <c r="D128" s="187" t="s">
        <v>61</v>
      </c>
      <c r="E128" s="187" t="s">
        <v>57</v>
      </c>
      <c r="F128" s="187" t="s">
        <v>58</v>
      </c>
      <c r="G128" s="187" t="s">
        <v>142</v>
      </c>
      <c r="H128" s="187" t="s">
        <v>143</v>
      </c>
      <c r="I128" s="187" t="s">
        <v>144</v>
      </c>
      <c r="J128" s="188" t="s">
        <v>110</v>
      </c>
      <c r="K128" s="189" t="s">
        <v>145</v>
      </c>
      <c r="L128" s="190"/>
      <c r="M128" s="99" t="s">
        <v>1</v>
      </c>
      <c r="N128" s="100" t="s">
        <v>40</v>
      </c>
      <c r="O128" s="100" t="s">
        <v>146</v>
      </c>
      <c r="P128" s="100" t="s">
        <v>147</v>
      </c>
      <c r="Q128" s="100" t="s">
        <v>148</v>
      </c>
      <c r="R128" s="100" t="s">
        <v>149</v>
      </c>
      <c r="S128" s="100" t="s">
        <v>150</v>
      </c>
      <c r="T128" s="101" t="s">
        <v>151</v>
      </c>
      <c r="U128" s="184"/>
      <c r="V128" s="184"/>
      <c r="W128" s="184"/>
      <c r="X128" s="184"/>
      <c r="Y128" s="184"/>
      <c r="Z128" s="184"/>
      <c r="AA128" s="184"/>
      <c r="AB128" s="184"/>
      <c r="AC128" s="184"/>
      <c r="AD128" s="184"/>
      <c r="AE128" s="184"/>
    </row>
    <row r="129" s="2" customFormat="1" ht="22.8" customHeight="1">
      <c r="A129" s="37"/>
      <c r="B129" s="38"/>
      <c r="C129" s="106" t="s">
        <v>152</v>
      </c>
      <c r="D129" s="39"/>
      <c r="E129" s="39"/>
      <c r="F129" s="39"/>
      <c r="G129" s="39"/>
      <c r="H129" s="39"/>
      <c r="I129" s="39"/>
      <c r="J129" s="191">
        <f>BK129</f>
        <v>0</v>
      </c>
      <c r="K129" s="39"/>
      <c r="L129" s="43"/>
      <c r="M129" s="102"/>
      <c r="N129" s="192"/>
      <c r="O129" s="103"/>
      <c r="P129" s="193">
        <f>P130+P229</f>
        <v>0</v>
      </c>
      <c r="Q129" s="103"/>
      <c r="R129" s="193">
        <f>R130+R229</f>
        <v>32.098439999999997</v>
      </c>
      <c r="S129" s="103"/>
      <c r="T129" s="194">
        <f>T130+T229</f>
        <v>17.435270000000003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112</v>
      </c>
      <c r="BK129" s="195">
        <f>BK130+BK229</f>
        <v>0</v>
      </c>
    </row>
    <row r="130" s="11" customFormat="1" ht="25.92" customHeight="1">
      <c r="A130" s="11"/>
      <c r="B130" s="196"/>
      <c r="C130" s="197"/>
      <c r="D130" s="198" t="s">
        <v>75</v>
      </c>
      <c r="E130" s="199" t="s">
        <v>1387</v>
      </c>
      <c r="F130" s="199" t="s">
        <v>1388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P131+P175+P179+P185+P207+P221</f>
        <v>0</v>
      </c>
      <c r="Q130" s="204"/>
      <c r="R130" s="205">
        <f>R131+R175+R179+R185+R207+R221</f>
        <v>29.634659999999997</v>
      </c>
      <c r="S130" s="204"/>
      <c r="T130" s="206">
        <f>T131+T175+T179+T185+T207+T221</f>
        <v>13.047200000000002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7" t="s">
        <v>84</v>
      </c>
      <c r="AT130" s="208" t="s">
        <v>75</v>
      </c>
      <c r="AU130" s="208" t="s">
        <v>76</v>
      </c>
      <c r="AY130" s="207" t="s">
        <v>155</v>
      </c>
      <c r="BK130" s="209">
        <f>BK131+BK175+BK179+BK185+BK207+BK221</f>
        <v>0</v>
      </c>
    </row>
    <row r="131" s="11" customFormat="1" ht="22.8" customHeight="1">
      <c r="A131" s="11"/>
      <c r="B131" s="196"/>
      <c r="C131" s="197"/>
      <c r="D131" s="198" t="s">
        <v>75</v>
      </c>
      <c r="E131" s="267" t="s">
        <v>84</v>
      </c>
      <c r="F131" s="267" t="s">
        <v>154</v>
      </c>
      <c r="G131" s="197"/>
      <c r="H131" s="197"/>
      <c r="I131" s="200"/>
      <c r="J131" s="268">
        <f>BK131</f>
        <v>0</v>
      </c>
      <c r="K131" s="197"/>
      <c r="L131" s="202"/>
      <c r="M131" s="203"/>
      <c r="N131" s="204"/>
      <c r="O131" s="204"/>
      <c r="P131" s="205">
        <f>SUM(P132:P174)</f>
        <v>0</v>
      </c>
      <c r="Q131" s="204"/>
      <c r="R131" s="205">
        <f>SUM(R132:R174)</f>
        <v>28.150374999999997</v>
      </c>
      <c r="S131" s="204"/>
      <c r="T131" s="206">
        <f>SUM(T132:T174)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7" t="s">
        <v>84</v>
      </c>
      <c r="AT131" s="208" t="s">
        <v>75</v>
      </c>
      <c r="AU131" s="208" t="s">
        <v>84</v>
      </c>
      <c r="AY131" s="207" t="s">
        <v>155</v>
      </c>
      <c r="BK131" s="209">
        <f>SUM(BK132:BK174)</f>
        <v>0</v>
      </c>
    </row>
    <row r="132" s="2" customFormat="1" ht="24.15" customHeight="1">
      <c r="A132" s="37"/>
      <c r="B132" s="38"/>
      <c r="C132" s="210" t="s">
        <v>84</v>
      </c>
      <c r="D132" s="210" t="s">
        <v>156</v>
      </c>
      <c r="E132" s="211" t="s">
        <v>1389</v>
      </c>
      <c r="F132" s="212" t="s">
        <v>1390</v>
      </c>
      <c r="G132" s="213" t="s">
        <v>200</v>
      </c>
      <c r="H132" s="214">
        <v>14.305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41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160</v>
      </c>
      <c r="AT132" s="222" t="s">
        <v>156</v>
      </c>
      <c r="AU132" s="222" t="s">
        <v>86</v>
      </c>
      <c r="AY132" s="16" t="s">
        <v>155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84</v>
      </c>
      <c r="BK132" s="223">
        <f>ROUND(I132*H132,2)</f>
        <v>0</v>
      </c>
      <c r="BL132" s="16" t="s">
        <v>160</v>
      </c>
      <c r="BM132" s="222" t="s">
        <v>1391</v>
      </c>
    </row>
    <row r="133" s="12" customFormat="1">
      <c r="A133" s="12"/>
      <c r="B133" s="224"/>
      <c r="C133" s="225"/>
      <c r="D133" s="226" t="s">
        <v>162</v>
      </c>
      <c r="E133" s="227" t="s">
        <v>1</v>
      </c>
      <c r="F133" s="228" t="s">
        <v>1392</v>
      </c>
      <c r="G133" s="225"/>
      <c r="H133" s="229">
        <v>6.9749999999999996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5" t="s">
        <v>162</v>
      </c>
      <c r="AU133" s="235" t="s">
        <v>86</v>
      </c>
      <c r="AV133" s="12" t="s">
        <v>86</v>
      </c>
      <c r="AW133" s="12" t="s">
        <v>32</v>
      </c>
      <c r="AX133" s="12" t="s">
        <v>76</v>
      </c>
      <c r="AY133" s="235" t="s">
        <v>155</v>
      </c>
    </row>
    <row r="134" s="12" customFormat="1">
      <c r="A134" s="12"/>
      <c r="B134" s="224"/>
      <c r="C134" s="225"/>
      <c r="D134" s="226" t="s">
        <v>162</v>
      </c>
      <c r="E134" s="227" t="s">
        <v>1</v>
      </c>
      <c r="F134" s="228" t="s">
        <v>1393</v>
      </c>
      <c r="G134" s="225"/>
      <c r="H134" s="229">
        <v>6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5" t="s">
        <v>162</v>
      </c>
      <c r="AU134" s="235" t="s">
        <v>86</v>
      </c>
      <c r="AV134" s="12" t="s">
        <v>86</v>
      </c>
      <c r="AW134" s="12" t="s">
        <v>32</v>
      </c>
      <c r="AX134" s="12" t="s">
        <v>76</v>
      </c>
      <c r="AY134" s="235" t="s">
        <v>155</v>
      </c>
    </row>
    <row r="135" s="12" customFormat="1">
      <c r="A135" s="12"/>
      <c r="B135" s="224"/>
      <c r="C135" s="225"/>
      <c r="D135" s="226" t="s">
        <v>162</v>
      </c>
      <c r="E135" s="227" t="s">
        <v>1</v>
      </c>
      <c r="F135" s="228" t="s">
        <v>1394</v>
      </c>
      <c r="G135" s="225"/>
      <c r="H135" s="229">
        <v>1.3300000000000001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5" t="s">
        <v>162</v>
      </c>
      <c r="AU135" s="235" t="s">
        <v>86</v>
      </c>
      <c r="AV135" s="12" t="s">
        <v>86</v>
      </c>
      <c r="AW135" s="12" t="s">
        <v>32</v>
      </c>
      <c r="AX135" s="12" t="s">
        <v>76</v>
      </c>
      <c r="AY135" s="235" t="s">
        <v>155</v>
      </c>
    </row>
    <row r="136" s="13" customFormat="1">
      <c r="A136" s="13"/>
      <c r="B136" s="236"/>
      <c r="C136" s="237"/>
      <c r="D136" s="226" t="s">
        <v>162</v>
      </c>
      <c r="E136" s="238" t="s">
        <v>1</v>
      </c>
      <c r="F136" s="239" t="s">
        <v>164</v>
      </c>
      <c r="G136" s="237"/>
      <c r="H136" s="240">
        <v>14.305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162</v>
      </c>
      <c r="AU136" s="246" t="s">
        <v>86</v>
      </c>
      <c r="AV136" s="13" t="s">
        <v>160</v>
      </c>
      <c r="AW136" s="13" t="s">
        <v>32</v>
      </c>
      <c r="AX136" s="13" t="s">
        <v>84</v>
      </c>
      <c r="AY136" s="246" t="s">
        <v>155</v>
      </c>
    </row>
    <row r="137" s="2" customFormat="1" ht="24.15" customHeight="1">
      <c r="A137" s="37"/>
      <c r="B137" s="38"/>
      <c r="C137" s="210" t="s">
        <v>86</v>
      </c>
      <c r="D137" s="210" t="s">
        <v>156</v>
      </c>
      <c r="E137" s="211" t="s">
        <v>1395</v>
      </c>
      <c r="F137" s="212" t="s">
        <v>1396</v>
      </c>
      <c r="G137" s="213" t="s">
        <v>200</v>
      </c>
      <c r="H137" s="214">
        <v>6.6829999999999998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41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160</v>
      </c>
      <c r="AT137" s="222" t="s">
        <v>156</v>
      </c>
      <c r="AU137" s="222" t="s">
        <v>86</v>
      </c>
      <c r="AY137" s="16" t="s">
        <v>155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84</v>
      </c>
      <c r="BK137" s="223">
        <f>ROUND(I137*H137,2)</f>
        <v>0</v>
      </c>
      <c r="BL137" s="16" t="s">
        <v>160</v>
      </c>
      <c r="BM137" s="222" t="s">
        <v>1397</v>
      </c>
    </row>
    <row r="138" s="12" customFormat="1">
      <c r="A138" s="12"/>
      <c r="B138" s="224"/>
      <c r="C138" s="225"/>
      <c r="D138" s="226" t="s">
        <v>162</v>
      </c>
      <c r="E138" s="227" t="s">
        <v>1</v>
      </c>
      <c r="F138" s="228" t="s">
        <v>1398</v>
      </c>
      <c r="G138" s="225"/>
      <c r="H138" s="229">
        <v>6.6829999999999998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5" t="s">
        <v>162</v>
      </c>
      <c r="AU138" s="235" t="s">
        <v>86</v>
      </c>
      <c r="AV138" s="12" t="s">
        <v>86</v>
      </c>
      <c r="AW138" s="12" t="s">
        <v>32</v>
      </c>
      <c r="AX138" s="12" t="s">
        <v>76</v>
      </c>
      <c r="AY138" s="235" t="s">
        <v>155</v>
      </c>
    </row>
    <row r="139" s="13" customFormat="1">
      <c r="A139" s="13"/>
      <c r="B139" s="236"/>
      <c r="C139" s="237"/>
      <c r="D139" s="226" t="s">
        <v>162</v>
      </c>
      <c r="E139" s="238" t="s">
        <v>1</v>
      </c>
      <c r="F139" s="239" t="s">
        <v>164</v>
      </c>
      <c r="G139" s="237"/>
      <c r="H139" s="240">
        <v>6.6829999999999998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162</v>
      </c>
      <c r="AU139" s="246" t="s">
        <v>86</v>
      </c>
      <c r="AV139" s="13" t="s">
        <v>160</v>
      </c>
      <c r="AW139" s="13" t="s">
        <v>32</v>
      </c>
      <c r="AX139" s="13" t="s">
        <v>84</v>
      </c>
      <c r="AY139" s="246" t="s">
        <v>155</v>
      </c>
    </row>
    <row r="140" s="2" customFormat="1" ht="16.5" customHeight="1">
      <c r="A140" s="37"/>
      <c r="B140" s="38"/>
      <c r="C140" s="210" t="s">
        <v>169</v>
      </c>
      <c r="D140" s="210" t="s">
        <v>156</v>
      </c>
      <c r="E140" s="211" t="s">
        <v>1399</v>
      </c>
      <c r="F140" s="212" t="s">
        <v>1400</v>
      </c>
      <c r="G140" s="213" t="s">
        <v>200</v>
      </c>
      <c r="H140" s="214">
        <v>2.2999999999999998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41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160</v>
      </c>
      <c r="AT140" s="222" t="s">
        <v>156</v>
      </c>
      <c r="AU140" s="222" t="s">
        <v>86</v>
      </c>
      <c r="AY140" s="16" t="s">
        <v>155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84</v>
      </c>
      <c r="BK140" s="223">
        <f>ROUND(I140*H140,2)</f>
        <v>0</v>
      </c>
      <c r="BL140" s="16" t="s">
        <v>160</v>
      </c>
      <c r="BM140" s="222" t="s">
        <v>1401</v>
      </c>
    </row>
    <row r="141" s="2" customFormat="1" ht="21.75" customHeight="1">
      <c r="A141" s="37"/>
      <c r="B141" s="38"/>
      <c r="C141" s="210" t="s">
        <v>160</v>
      </c>
      <c r="D141" s="210" t="s">
        <v>156</v>
      </c>
      <c r="E141" s="211" t="s">
        <v>1402</v>
      </c>
      <c r="F141" s="212" t="s">
        <v>1403</v>
      </c>
      <c r="G141" s="213" t="s">
        <v>200</v>
      </c>
      <c r="H141" s="214">
        <v>12.744999999999999</v>
      </c>
      <c r="I141" s="215"/>
      <c r="J141" s="216">
        <f>ROUND(I141*H141,2)</f>
        <v>0</v>
      </c>
      <c r="K141" s="217"/>
      <c r="L141" s="43"/>
      <c r="M141" s="218" t="s">
        <v>1</v>
      </c>
      <c r="N141" s="219" t="s">
        <v>41</v>
      </c>
      <c r="O141" s="90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160</v>
      </c>
      <c r="AT141" s="222" t="s">
        <v>156</v>
      </c>
      <c r="AU141" s="222" t="s">
        <v>86</v>
      </c>
      <c r="AY141" s="16" t="s">
        <v>155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84</v>
      </c>
      <c r="BK141" s="223">
        <f>ROUND(I141*H141,2)</f>
        <v>0</v>
      </c>
      <c r="BL141" s="16" t="s">
        <v>160</v>
      </c>
      <c r="BM141" s="222" t="s">
        <v>1404</v>
      </c>
    </row>
    <row r="142" s="12" customFormat="1">
      <c r="A142" s="12"/>
      <c r="B142" s="224"/>
      <c r="C142" s="225"/>
      <c r="D142" s="226" t="s">
        <v>162</v>
      </c>
      <c r="E142" s="227" t="s">
        <v>1</v>
      </c>
      <c r="F142" s="228" t="s">
        <v>1405</v>
      </c>
      <c r="G142" s="225"/>
      <c r="H142" s="229">
        <v>9.1199999999999992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5" t="s">
        <v>162</v>
      </c>
      <c r="AU142" s="235" t="s">
        <v>86</v>
      </c>
      <c r="AV142" s="12" t="s">
        <v>86</v>
      </c>
      <c r="AW142" s="12" t="s">
        <v>32</v>
      </c>
      <c r="AX142" s="12" t="s">
        <v>76</v>
      </c>
      <c r="AY142" s="235" t="s">
        <v>155</v>
      </c>
    </row>
    <row r="143" s="12" customFormat="1">
      <c r="A143" s="12"/>
      <c r="B143" s="224"/>
      <c r="C143" s="225"/>
      <c r="D143" s="226" t="s">
        <v>162</v>
      </c>
      <c r="E143" s="227" t="s">
        <v>1</v>
      </c>
      <c r="F143" s="228" t="s">
        <v>1406</v>
      </c>
      <c r="G143" s="225"/>
      <c r="H143" s="229">
        <v>3.625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5" t="s">
        <v>162</v>
      </c>
      <c r="AU143" s="235" t="s">
        <v>86</v>
      </c>
      <c r="AV143" s="12" t="s">
        <v>86</v>
      </c>
      <c r="AW143" s="12" t="s">
        <v>32</v>
      </c>
      <c r="AX143" s="12" t="s">
        <v>76</v>
      </c>
      <c r="AY143" s="235" t="s">
        <v>155</v>
      </c>
    </row>
    <row r="144" s="13" customFormat="1">
      <c r="A144" s="13"/>
      <c r="B144" s="236"/>
      <c r="C144" s="237"/>
      <c r="D144" s="226" t="s">
        <v>162</v>
      </c>
      <c r="E144" s="238" t="s">
        <v>1</v>
      </c>
      <c r="F144" s="239" t="s">
        <v>164</v>
      </c>
      <c r="G144" s="237"/>
      <c r="H144" s="240">
        <v>12.744999999999999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162</v>
      </c>
      <c r="AU144" s="246" t="s">
        <v>86</v>
      </c>
      <c r="AV144" s="13" t="s">
        <v>160</v>
      </c>
      <c r="AW144" s="13" t="s">
        <v>32</v>
      </c>
      <c r="AX144" s="13" t="s">
        <v>84</v>
      </c>
      <c r="AY144" s="246" t="s">
        <v>155</v>
      </c>
    </row>
    <row r="145" s="2" customFormat="1" ht="21.75" customHeight="1">
      <c r="A145" s="37"/>
      <c r="B145" s="38"/>
      <c r="C145" s="210" t="s">
        <v>178</v>
      </c>
      <c r="D145" s="210" t="s">
        <v>156</v>
      </c>
      <c r="E145" s="211" t="s">
        <v>1407</v>
      </c>
      <c r="F145" s="212" t="s">
        <v>1408</v>
      </c>
      <c r="G145" s="213" t="s">
        <v>159</v>
      </c>
      <c r="H145" s="214">
        <v>22.5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41</v>
      </c>
      <c r="O145" s="90"/>
      <c r="P145" s="220">
        <f>O145*H145</f>
        <v>0</v>
      </c>
      <c r="Q145" s="220">
        <v>0.00084000000000000003</v>
      </c>
      <c r="R145" s="220">
        <f>Q145*H145</f>
        <v>0.0189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160</v>
      </c>
      <c r="AT145" s="222" t="s">
        <v>156</v>
      </c>
      <c r="AU145" s="222" t="s">
        <v>86</v>
      </c>
      <c r="AY145" s="16" t="s">
        <v>155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84</v>
      </c>
      <c r="BK145" s="223">
        <f>ROUND(I145*H145,2)</f>
        <v>0</v>
      </c>
      <c r="BL145" s="16" t="s">
        <v>160</v>
      </c>
      <c r="BM145" s="222" t="s">
        <v>1409</v>
      </c>
    </row>
    <row r="146" s="12" customFormat="1">
      <c r="A146" s="12"/>
      <c r="B146" s="224"/>
      <c r="C146" s="225"/>
      <c r="D146" s="226" t="s">
        <v>162</v>
      </c>
      <c r="E146" s="227" t="s">
        <v>1</v>
      </c>
      <c r="F146" s="228" t="s">
        <v>1410</v>
      </c>
      <c r="G146" s="225"/>
      <c r="H146" s="229">
        <v>22.5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162</v>
      </c>
      <c r="AU146" s="235" t="s">
        <v>86</v>
      </c>
      <c r="AV146" s="12" t="s">
        <v>86</v>
      </c>
      <c r="AW146" s="12" t="s">
        <v>32</v>
      </c>
      <c r="AX146" s="12" t="s">
        <v>84</v>
      </c>
      <c r="AY146" s="235" t="s">
        <v>155</v>
      </c>
    </row>
    <row r="147" s="2" customFormat="1" ht="21.75" customHeight="1">
      <c r="A147" s="37"/>
      <c r="B147" s="38"/>
      <c r="C147" s="210" t="s">
        <v>186</v>
      </c>
      <c r="D147" s="210" t="s">
        <v>156</v>
      </c>
      <c r="E147" s="211" t="s">
        <v>1411</v>
      </c>
      <c r="F147" s="212" t="s">
        <v>1412</v>
      </c>
      <c r="G147" s="213" t="s">
        <v>159</v>
      </c>
      <c r="H147" s="214">
        <v>13.5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41</v>
      </c>
      <c r="O147" s="90"/>
      <c r="P147" s="220">
        <f>O147*H147</f>
        <v>0</v>
      </c>
      <c r="Q147" s="220">
        <v>0.00084999999999999995</v>
      </c>
      <c r="R147" s="220">
        <f>Q147*H147</f>
        <v>0.011474999999999999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160</v>
      </c>
      <c r="AT147" s="222" t="s">
        <v>156</v>
      </c>
      <c r="AU147" s="222" t="s">
        <v>86</v>
      </c>
      <c r="AY147" s="16" t="s">
        <v>155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84</v>
      </c>
      <c r="BK147" s="223">
        <f>ROUND(I147*H147,2)</f>
        <v>0</v>
      </c>
      <c r="BL147" s="16" t="s">
        <v>160</v>
      </c>
      <c r="BM147" s="222" t="s">
        <v>1413</v>
      </c>
    </row>
    <row r="148" s="12" customFormat="1">
      <c r="A148" s="12"/>
      <c r="B148" s="224"/>
      <c r="C148" s="225"/>
      <c r="D148" s="226" t="s">
        <v>162</v>
      </c>
      <c r="E148" s="227" t="s">
        <v>1</v>
      </c>
      <c r="F148" s="228" t="s">
        <v>1414</v>
      </c>
      <c r="G148" s="225"/>
      <c r="H148" s="229">
        <v>13.5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5" t="s">
        <v>162</v>
      </c>
      <c r="AU148" s="235" t="s">
        <v>86</v>
      </c>
      <c r="AV148" s="12" t="s">
        <v>86</v>
      </c>
      <c r="AW148" s="12" t="s">
        <v>32</v>
      </c>
      <c r="AX148" s="12" t="s">
        <v>84</v>
      </c>
      <c r="AY148" s="235" t="s">
        <v>155</v>
      </c>
    </row>
    <row r="149" s="2" customFormat="1" ht="24.15" customHeight="1">
      <c r="A149" s="37"/>
      <c r="B149" s="38"/>
      <c r="C149" s="210" t="s">
        <v>192</v>
      </c>
      <c r="D149" s="210" t="s">
        <v>156</v>
      </c>
      <c r="E149" s="211" t="s">
        <v>1415</v>
      </c>
      <c r="F149" s="212" t="s">
        <v>1416</v>
      </c>
      <c r="G149" s="213" t="s">
        <v>159</v>
      </c>
      <c r="H149" s="214">
        <v>22.5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41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160</v>
      </c>
      <c r="AT149" s="222" t="s">
        <v>156</v>
      </c>
      <c r="AU149" s="222" t="s">
        <v>86</v>
      </c>
      <c r="AY149" s="16" t="s">
        <v>155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84</v>
      </c>
      <c r="BK149" s="223">
        <f>ROUND(I149*H149,2)</f>
        <v>0</v>
      </c>
      <c r="BL149" s="16" t="s">
        <v>160</v>
      </c>
      <c r="BM149" s="222" t="s">
        <v>1417</v>
      </c>
    </row>
    <row r="150" s="2" customFormat="1" ht="24.15" customHeight="1">
      <c r="A150" s="37"/>
      <c r="B150" s="38"/>
      <c r="C150" s="210" t="s">
        <v>197</v>
      </c>
      <c r="D150" s="210" t="s">
        <v>156</v>
      </c>
      <c r="E150" s="211" t="s">
        <v>1418</v>
      </c>
      <c r="F150" s="212" t="s">
        <v>1419</v>
      </c>
      <c r="G150" s="213" t="s">
        <v>159</v>
      </c>
      <c r="H150" s="214">
        <v>13.5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41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160</v>
      </c>
      <c r="AT150" s="222" t="s">
        <v>156</v>
      </c>
      <c r="AU150" s="222" t="s">
        <v>86</v>
      </c>
      <c r="AY150" s="16" t="s">
        <v>155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84</v>
      </c>
      <c r="BK150" s="223">
        <f>ROUND(I150*H150,2)</f>
        <v>0</v>
      </c>
      <c r="BL150" s="16" t="s">
        <v>160</v>
      </c>
      <c r="BM150" s="222" t="s">
        <v>1420</v>
      </c>
    </row>
    <row r="151" s="2" customFormat="1" ht="24.15" customHeight="1">
      <c r="A151" s="37"/>
      <c r="B151" s="38"/>
      <c r="C151" s="210" t="s">
        <v>205</v>
      </c>
      <c r="D151" s="210" t="s">
        <v>156</v>
      </c>
      <c r="E151" s="211" t="s">
        <v>1421</v>
      </c>
      <c r="F151" s="212" t="s">
        <v>1422</v>
      </c>
      <c r="G151" s="213" t="s">
        <v>200</v>
      </c>
      <c r="H151" s="214">
        <v>20.988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41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160</v>
      </c>
      <c r="AT151" s="222" t="s">
        <v>156</v>
      </c>
      <c r="AU151" s="222" t="s">
        <v>86</v>
      </c>
      <c r="AY151" s="16" t="s">
        <v>155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84</v>
      </c>
      <c r="BK151" s="223">
        <f>ROUND(I151*H151,2)</f>
        <v>0</v>
      </c>
      <c r="BL151" s="16" t="s">
        <v>160</v>
      </c>
      <c r="BM151" s="222" t="s">
        <v>1423</v>
      </c>
    </row>
    <row r="152" s="2" customFormat="1" ht="24.15" customHeight="1">
      <c r="A152" s="37"/>
      <c r="B152" s="38"/>
      <c r="C152" s="210" t="s">
        <v>210</v>
      </c>
      <c r="D152" s="210" t="s">
        <v>156</v>
      </c>
      <c r="E152" s="211" t="s">
        <v>1424</v>
      </c>
      <c r="F152" s="212" t="s">
        <v>1425</v>
      </c>
      <c r="G152" s="213" t="s">
        <v>200</v>
      </c>
      <c r="H152" s="214">
        <v>2.2999999999999998</v>
      </c>
      <c r="I152" s="215"/>
      <c r="J152" s="216">
        <f>ROUND(I152*H152,2)</f>
        <v>0</v>
      </c>
      <c r="K152" s="217"/>
      <c r="L152" s="43"/>
      <c r="M152" s="218" t="s">
        <v>1</v>
      </c>
      <c r="N152" s="219" t="s">
        <v>41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160</v>
      </c>
      <c r="AT152" s="222" t="s">
        <v>156</v>
      </c>
      <c r="AU152" s="222" t="s">
        <v>86</v>
      </c>
      <c r="AY152" s="16" t="s">
        <v>155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84</v>
      </c>
      <c r="BK152" s="223">
        <f>ROUND(I152*H152,2)</f>
        <v>0</v>
      </c>
      <c r="BL152" s="16" t="s">
        <v>160</v>
      </c>
      <c r="BM152" s="222" t="s">
        <v>1426</v>
      </c>
    </row>
    <row r="153" s="2" customFormat="1" ht="24.15" customHeight="1">
      <c r="A153" s="37"/>
      <c r="B153" s="38"/>
      <c r="C153" s="210" t="s">
        <v>153</v>
      </c>
      <c r="D153" s="210" t="s">
        <v>156</v>
      </c>
      <c r="E153" s="211" t="s">
        <v>1427</v>
      </c>
      <c r="F153" s="212" t="s">
        <v>1428</v>
      </c>
      <c r="G153" s="213" t="s">
        <v>200</v>
      </c>
      <c r="H153" s="214">
        <v>12.744999999999999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41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160</v>
      </c>
      <c r="AT153" s="222" t="s">
        <v>156</v>
      </c>
      <c r="AU153" s="222" t="s">
        <v>86</v>
      </c>
      <c r="AY153" s="16" t="s">
        <v>155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84</v>
      </c>
      <c r="BK153" s="223">
        <f>ROUND(I153*H153,2)</f>
        <v>0</v>
      </c>
      <c r="BL153" s="16" t="s">
        <v>160</v>
      </c>
      <c r="BM153" s="222" t="s">
        <v>1429</v>
      </c>
    </row>
    <row r="154" s="2" customFormat="1" ht="33" customHeight="1">
      <c r="A154" s="37"/>
      <c r="B154" s="38"/>
      <c r="C154" s="210" t="s">
        <v>219</v>
      </c>
      <c r="D154" s="210" t="s">
        <v>156</v>
      </c>
      <c r="E154" s="211" t="s">
        <v>1430</v>
      </c>
      <c r="F154" s="212" t="s">
        <v>1431</v>
      </c>
      <c r="G154" s="213" t="s">
        <v>200</v>
      </c>
      <c r="H154" s="214">
        <v>12.744999999999999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41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160</v>
      </c>
      <c r="AT154" s="222" t="s">
        <v>156</v>
      </c>
      <c r="AU154" s="222" t="s">
        <v>86</v>
      </c>
      <c r="AY154" s="16" t="s">
        <v>155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84</v>
      </c>
      <c r="BK154" s="223">
        <f>ROUND(I154*H154,2)</f>
        <v>0</v>
      </c>
      <c r="BL154" s="16" t="s">
        <v>160</v>
      </c>
      <c r="BM154" s="222" t="s">
        <v>1432</v>
      </c>
    </row>
    <row r="155" s="12" customFormat="1">
      <c r="A155" s="12"/>
      <c r="B155" s="224"/>
      <c r="C155" s="225"/>
      <c r="D155" s="226" t="s">
        <v>162</v>
      </c>
      <c r="E155" s="225"/>
      <c r="F155" s="228" t="s">
        <v>1433</v>
      </c>
      <c r="G155" s="225"/>
      <c r="H155" s="229">
        <v>12.744999999999999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5" t="s">
        <v>162</v>
      </c>
      <c r="AU155" s="235" t="s">
        <v>86</v>
      </c>
      <c r="AV155" s="12" t="s">
        <v>86</v>
      </c>
      <c r="AW155" s="12" t="s">
        <v>4</v>
      </c>
      <c r="AX155" s="12" t="s">
        <v>84</v>
      </c>
      <c r="AY155" s="235" t="s">
        <v>155</v>
      </c>
    </row>
    <row r="156" s="2" customFormat="1" ht="24.15" customHeight="1">
      <c r="A156" s="37"/>
      <c r="B156" s="38"/>
      <c r="C156" s="210" t="s">
        <v>224</v>
      </c>
      <c r="D156" s="210" t="s">
        <v>156</v>
      </c>
      <c r="E156" s="211" t="s">
        <v>1434</v>
      </c>
      <c r="F156" s="212" t="s">
        <v>1435</v>
      </c>
      <c r="G156" s="213" t="s">
        <v>200</v>
      </c>
      <c r="H156" s="214">
        <v>21.960000000000001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41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160</v>
      </c>
      <c r="AT156" s="222" t="s">
        <v>156</v>
      </c>
      <c r="AU156" s="222" t="s">
        <v>86</v>
      </c>
      <c r="AY156" s="16" t="s">
        <v>155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84</v>
      </c>
      <c r="BK156" s="223">
        <f>ROUND(I156*H156,2)</f>
        <v>0</v>
      </c>
      <c r="BL156" s="16" t="s">
        <v>160</v>
      </c>
      <c r="BM156" s="222" t="s">
        <v>1436</v>
      </c>
    </row>
    <row r="157" s="2" customFormat="1" ht="24.15" customHeight="1">
      <c r="A157" s="37"/>
      <c r="B157" s="38"/>
      <c r="C157" s="210" t="s">
        <v>248</v>
      </c>
      <c r="D157" s="210" t="s">
        <v>156</v>
      </c>
      <c r="E157" s="211" t="s">
        <v>1437</v>
      </c>
      <c r="F157" s="212" t="s">
        <v>1438</v>
      </c>
      <c r="G157" s="213" t="s">
        <v>340</v>
      </c>
      <c r="H157" s="214">
        <v>21.960000000000001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41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160</v>
      </c>
      <c r="AT157" s="222" t="s">
        <v>156</v>
      </c>
      <c r="AU157" s="222" t="s">
        <v>86</v>
      </c>
      <c r="AY157" s="16" t="s">
        <v>155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84</v>
      </c>
      <c r="BK157" s="223">
        <f>ROUND(I157*H157,2)</f>
        <v>0</v>
      </c>
      <c r="BL157" s="16" t="s">
        <v>160</v>
      </c>
      <c r="BM157" s="222" t="s">
        <v>1439</v>
      </c>
    </row>
    <row r="158" s="2" customFormat="1" ht="24.15" customHeight="1">
      <c r="A158" s="37"/>
      <c r="B158" s="38"/>
      <c r="C158" s="210" t="s">
        <v>8</v>
      </c>
      <c r="D158" s="210" t="s">
        <v>156</v>
      </c>
      <c r="E158" s="211" t="s">
        <v>1440</v>
      </c>
      <c r="F158" s="212" t="s">
        <v>1441</v>
      </c>
      <c r="G158" s="213" t="s">
        <v>200</v>
      </c>
      <c r="H158" s="214">
        <v>9.4079999999999995</v>
      </c>
      <c r="I158" s="215"/>
      <c r="J158" s="216">
        <f>ROUND(I158*H158,2)</f>
        <v>0</v>
      </c>
      <c r="K158" s="217"/>
      <c r="L158" s="43"/>
      <c r="M158" s="218" t="s">
        <v>1</v>
      </c>
      <c r="N158" s="219" t="s">
        <v>41</v>
      </c>
      <c r="O158" s="90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160</v>
      </c>
      <c r="AT158" s="222" t="s">
        <v>156</v>
      </c>
      <c r="AU158" s="222" t="s">
        <v>86</v>
      </c>
      <c r="AY158" s="16" t="s">
        <v>155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84</v>
      </c>
      <c r="BK158" s="223">
        <f>ROUND(I158*H158,2)</f>
        <v>0</v>
      </c>
      <c r="BL158" s="16" t="s">
        <v>160</v>
      </c>
      <c r="BM158" s="222" t="s">
        <v>1442</v>
      </c>
    </row>
    <row r="159" s="12" customFormat="1">
      <c r="A159" s="12"/>
      <c r="B159" s="224"/>
      <c r="C159" s="225"/>
      <c r="D159" s="226" t="s">
        <v>162</v>
      </c>
      <c r="E159" s="227" t="s">
        <v>1</v>
      </c>
      <c r="F159" s="228" t="s">
        <v>1443</v>
      </c>
      <c r="G159" s="225"/>
      <c r="H159" s="229">
        <v>4.2080000000000002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5" t="s">
        <v>162</v>
      </c>
      <c r="AU159" s="235" t="s">
        <v>86</v>
      </c>
      <c r="AV159" s="12" t="s">
        <v>86</v>
      </c>
      <c r="AW159" s="12" t="s">
        <v>32</v>
      </c>
      <c r="AX159" s="12" t="s">
        <v>76</v>
      </c>
      <c r="AY159" s="235" t="s">
        <v>155</v>
      </c>
    </row>
    <row r="160" s="12" customFormat="1">
      <c r="A160" s="12"/>
      <c r="B160" s="224"/>
      <c r="C160" s="225"/>
      <c r="D160" s="226" t="s">
        <v>162</v>
      </c>
      <c r="E160" s="227" t="s">
        <v>1</v>
      </c>
      <c r="F160" s="228" t="s">
        <v>1444</v>
      </c>
      <c r="G160" s="225"/>
      <c r="H160" s="229">
        <v>4.4000000000000004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5" t="s">
        <v>162</v>
      </c>
      <c r="AU160" s="235" t="s">
        <v>86</v>
      </c>
      <c r="AV160" s="12" t="s">
        <v>86</v>
      </c>
      <c r="AW160" s="12" t="s">
        <v>32</v>
      </c>
      <c r="AX160" s="12" t="s">
        <v>76</v>
      </c>
      <c r="AY160" s="235" t="s">
        <v>155</v>
      </c>
    </row>
    <row r="161" s="12" customFormat="1">
      <c r="A161" s="12"/>
      <c r="B161" s="224"/>
      <c r="C161" s="225"/>
      <c r="D161" s="226" t="s">
        <v>162</v>
      </c>
      <c r="E161" s="227" t="s">
        <v>1</v>
      </c>
      <c r="F161" s="228" t="s">
        <v>1445</v>
      </c>
      <c r="G161" s="225"/>
      <c r="H161" s="229">
        <v>0.80000000000000004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5" t="s">
        <v>162</v>
      </c>
      <c r="AU161" s="235" t="s">
        <v>86</v>
      </c>
      <c r="AV161" s="12" t="s">
        <v>86</v>
      </c>
      <c r="AW161" s="12" t="s">
        <v>32</v>
      </c>
      <c r="AX161" s="12" t="s">
        <v>76</v>
      </c>
      <c r="AY161" s="235" t="s">
        <v>155</v>
      </c>
    </row>
    <row r="162" s="13" customFormat="1">
      <c r="A162" s="13"/>
      <c r="B162" s="236"/>
      <c r="C162" s="237"/>
      <c r="D162" s="226" t="s">
        <v>162</v>
      </c>
      <c r="E162" s="238" t="s">
        <v>1</v>
      </c>
      <c r="F162" s="239" t="s">
        <v>164</v>
      </c>
      <c r="G162" s="237"/>
      <c r="H162" s="240">
        <v>9.4079999999999995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162</v>
      </c>
      <c r="AU162" s="246" t="s">
        <v>86</v>
      </c>
      <c r="AV162" s="13" t="s">
        <v>160</v>
      </c>
      <c r="AW162" s="13" t="s">
        <v>32</v>
      </c>
      <c r="AX162" s="13" t="s">
        <v>84</v>
      </c>
      <c r="AY162" s="246" t="s">
        <v>155</v>
      </c>
    </row>
    <row r="163" s="2" customFormat="1" ht="21.75" customHeight="1">
      <c r="A163" s="37"/>
      <c r="B163" s="38"/>
      <c r="C163" s="210" t="s">
        <v>191</v>
      </c>
      <c r="D163" s="210" t="s">
        <v>156</v>
      </c>
      <c r="E163" s="211" t="s">
        <v>1446</v>
      </c>
      <c r="F163" s="212" t="s">
        <v>1447</v>
      </c>
      <c r="G163" s="213" t="s">
        <v>200</v>
      </c>
      <c r="H163" s="214">
        <v>4.4900000000000002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41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160</v>
      </c>
      <c r="AT163" s="222" t="s">
        <v>156</v>
      </c>
      <c r="AU163" s="222" t="s">
        <v>86</v>
      </c>
      <c r="AY163" s="16" t="s">
        <v>155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84</v>
      </c>
      <c r="BK163" s="223">
        <f>ROUND(I163*H163,2)</f>
        <v>0</v>
      </c>
      <c r="BL163" s="16" t="s">
        <v>160</v>
      </c>
      <c r="BM163" s="222" t="s">
        <v>1448</v>
      </c>
    </row>
    <row r="164" s="12" customFormat="1">
      <c r="A164" s="12"/>
      <c r="B164" s="224"/>
      <c r="C164" s="225"/>
      <c r="D164" s="226" t="s">
        <v>162</v>
      </c>
      <c r="E164" s="227" t="s">
        <v>1</v>
      </c>
      <c r="F164" s="228" t="s">
        <v>1449</v>
      </c>
      <c r="G164" s="225"/>
      <c r="H164" s="229">
        <v>3.04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5" t="s">
        <v>162</v>
      </c>
      <c r="AU164" s="235" t="s">
        <v>86</v>
      </c>
      <c r="AV164" s="12" t="s">
        <v>86</v>
      </c>
      <c r="AW164" s="12" t="s">
        <v>32</v>
      </c>
      <c r="AX164" s="12" t="s">
        <v>76</v>
      </c>
      <c r="AY164" s="235" t="s">
        <v>155</v>
      </c>
    </row>
    <row r="165" s="12" customFormat="1">
      <c r="A165" s="12"/>
      <c r="B165" s="224"/>
      <c r="C165" s="225"/>
      <c r="D165" s="226" t="s">
        <v>162</v>
      </c>
      <c r="E165" s="227" t="s">
        <v>1</v>
      </c>
      <c r="F165" s="228" t="s">
        <v>1450</v>
      </c>
      <c r="G165" s="225"/>
      <c r="H165" s="229">
        <v>1.45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5" t="s">
        <v>162</v>
      </c>
      <c r="AU165" s="235" t="s">
        <v>86</v>
      </c>
      <c r="AV165" s="12" t="s">
        <v>86</v>
      </c>
      <c r="AW165" s="12" t="s">
        <v>32</v>
      </c>
      <c r="AX165" s="12" t="s">
        <v>76</v>
      </c>
      <c r="AY165" s="235" t="s">
        <v>155</v>
      </c>
    </row>
    <row r="166" s="13" customFormat="1">
      <c r="A166" s="13"/>
      <c r="B166" s="236"/>
      <c r="C166" s="237"/>
      <c r="D166" s="226" t="s">
        <v>162</v>
      </c>
      <c r="E166" s="238" t="s">
        <v>1</v>
      </c>
      <c r="F166" s="239" t="s">
        <v>164</v>
      </c>
      <c r="G166" s="237"/>
      <c r="H166" s="240">
        <v>4.4900000000000002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162</v>
      </c>
      <c r="AU166" s="246" t="s">
        <v>86</v>
      </c>
      <c r="AV166" s="13" t="s">
        <v>160</v>
      </c>
      <c r="AW166" s="13" t="s">
        <v>32</v>
      </c>
      <c r="AX166" s="13" t="s">
        <v>84</v>
      </c>
      <c r="AY166" s="246" t="s">
        <v>155</v>
      </c>
    </row>
    <row r="167" s="2" customFormat="1" ht="24.15" customHeight="1">
      <c r="A167" s="37"/>
      <c r="B167" s="38"/>
      <c r="C167" s="210" t="s">
        <v>311</v>
      </c>
      <c r="D167" s="210" t="s">
        <v>156</v>
      </c>
      <c r="E167" s="211" t="s">
        <v>1451</v>
      </c>
      <c r="F167" s="212" t="s">
        <v>1452</v>
      </c>
      <c r="G167" s="213" t="s">
        <v>200</v>
      </c>
      <c r="H167" s="214">
        <v>10.234999999999999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41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160</v>
      </c>
      <c r="AT167" s="222" t="s">
        <v>156</v>
      </c>
      <c r="AU167" s="222" t="s">
        <v>86</v>
      </c>
      <c r="AY167" s="16" t="s">
        <v>155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84</v>
      </c>
      <c r="BK167" s="223">
        <f>ROUND(I167*H167,2)</f>
        <v>0</v>
      </c>
      <c r="BL167" s="16" t="s">
        <v>160</v>
      </c>
      <c r="BM167" s="222" t="s">
        <v>1453</v>
      </c>
    </row>
    <row r="168" s="12" customFormat="1">
      <c r="A168" s="12"/>
      <c r="B168" s="224"/>
      <c r="C168" s="225"/>
      <c r="D168" s="226" t="s">
        <v>162</v>
      </c>
      <c r="E168" s="227" t="s">
        <v>1</v>
      </c>
      <c r="F168" s="228" t="s">
        <v>1454</v>
      </c>
      <c r="G168" s="225"/>
      <c r="H168" s="229">
        <v>6.0800000000000001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5" t="s">
        <v>162</v>
      </c>
      <c r="AU168" s="235" t="s">
        <v>86</v>
      </c>
      <c r="AV168" s="12" t="s">
        <v>86</v>
      </c>
      <c r="AW168" s="12" t="s">
        <v>32</v>
      </c>
      <c r="AX168" s="12" t="s">
        <v>76</v>
      </c>
      <c r="AY168" s="235" t="s">
        <v>155</v>
      </c>
    </row>
    <row r="169" s="12" customFormat="1">
      <c r="A169" s="12"/>
      <c r="B169" s="224"/>
      <c r="C169" s="225"/>
      <c r="D169" s="226" t="s">
        <v>162</v>
      </c>
      <c r="E169" s="227" t="s">
        <v>1</v>
      </c>
      <c r="F169" s="228" t="s">
        <v>1455</v>
      </c>
      <c r="G169" s="225"/>
      <c r="H169" s="229">
        <v>1.98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5" t="s">
        <v>162</v>
      </c>
      <c r="AU169" s="235" t="s">
        <v>86</v>
      </c>
      <c r="AV169" s="12" t="s">
        <v>86</v>
      </c>
      <c r="AW169" s="12" t="s">
        <v>32</v>
      </c>
      <c r="AX169" s="12" t="s">
        <v>76</v>
      </c>
      <c r="AY169" s="235" t="s">
        <v>155</v>
      </c>
    </row>
    <row r="170" s="12" customFormat="1">
      <c r="A170" s="12"/>
      <c r="B170" s="224"/>
      <c r="C170" s="225"/>
      <c r="D170" s="226" t="s">
        <v>162</v>
      </c>
      <c r="E170" s="227" t="s">
        <v>1</v>
      </c>
      <c r="F170" s="228" t="s">
        <v>1456</v>
      </c>
      <c r="G170" s="225"/>
      <c r="H170" s="229">
        <v>2.1749999999999998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5" t="s">
        <v>162</v>
      </c>
      <c r="AU170" s="235" t="s">
        <v>86</v>
      </c>
      <c r="AV170" s="12" t="s">
        <v>86</v>
      </c>
      <c r="AW170" s="12" t="s">
        <v>32</v>
      </c>
      <c r="AX170" s="12" t="s">
        <v>76</v>
      </c>
      <c r="AY170" s="235" t="s">
        <v>155</v>
      </c>
    </row>
    <row r="171" s="13" customFormat="1">
      <c r="A171" s="13"/>
      <c r="B171" s="236"/>
      <c r="C171" s="237"/>
      <c r="D171" s="226" t="s">
        <v>162</v>
      </c>
      <c r="E171" s="238" t="s">
        <v>1</v>
      </c>
      <c r="F171" s="239" t="s">
        <v>164</v>
      </c>
      <c r="G171" s="237"/>
      <c r="H171" s="240">
        <v>10.234999999999999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162</v>
      </c>
      <c r="AU171" s="246" t="s">
        <v>86</v>
      </c>
      <c r="AV171" s="13" t="s">
        <v>160</v>
      </c>
      <c r="AW171" s="13" t="s">
        <v>32</v>
      </c>
      <c r="AX171" s="13" t="s">
        <v>84</v>
      </c>
      <c r="AY171" s="246" t="s">
        <v>155</v>
      </c>
    </row>
    <row r="172" s="2" customFormat="1" ht="16.5" customHeight="1">
      <c r="A172" s="37"/>
      <c r="B172" s="38"/>
      <c r="C172" s="247" t="s">
        <v>320</v>
      </c>
      <c r="D172" s="247" t="s">
        <v>220</v>
      </c>
      <c r="E172" s="248" t="s">
        <v>1457</v>
      </c>
      <c r="F172" s="249" t="s">
        <v>1458</v>
      </c>
      <c r="G172" s="250" t="s">
        <v>340</v>
      </c>
      <c r="H172" s="251">
        <v>20.469999999999999</v>
      </c>
      <c r="I172" s="252"/>
      <c r="J172" s="253">
        <f>ROUND(I172*H172,2)</f>
        <v>0</v>
      </c>
      <c r="K172" s="254"/>
      <c r="L172" s="255"/>
      <c r="M172" s="256" t="s">
        <v>1</v>
      </c>
      <c r="N172" s="257" t="s">
        <v>41</v>
      </c>
      <c r="O172" s="90"/>
      <c r="P172" s="220">
        <f>O172*H172</f>
        <v>0</v>
      </c>
      <c r="Q172" s="220">
        <v>1</v>
      </c>
      <c r="R172" s="220">
        <f>Q172*H172</f>
        <v>20.469999999999999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197</v>
      </c>
      <c r="AT172" s="222" t="s">
        <v>220</v>
      </c>
      <c r="AU172" s="222" t="s">
        <v>86</v>
      </c>
      <c r="AY172" s="16" t="s">
        <v>155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84</v>
      </c>
      <c r="BK172" s="223">
        <f>ROUND(I172*H172,2)</f>
        <v>0</v>
      </c>
      <c r="BL172" s="16" t="s">
        <v>160</v>
      </c>
      <c r="BM172" s="222" t="s">
        <v>1459</v>
      </c>
    </row>
    <row r="173" s="12" customFormat="1">
      <c r="A173" s="12"/>
      <c r="B173" s="224"/>
      <c r="C173" s="225"/>
      <c r="D173" s="226" t="s">
        <v>162</v>
      </c>
      <c r="E173" s="225"/>
      <c r="F173" s="228" t="s">
        <v>1460</v>
      </c>
      <c r="G173" s="225"/>
      <c r="H173" s="229">
        <v>20.469999999999999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5" t="s">
        <v>162</v>
      </c>
      <c r="AU173" s="235" t="s">
        <v>86</v>
      </c>
      <c r="AV173" s="12" t="s">
        <v>86</v>
      </c>
      <c r="AW173" s="12" t="s">
        <v>4</v>
      </c>
      <c r="AX173" s="12" t="s">
        <v>84</v>
      </c>
      <c r="AY173" s="235" t="s">
        <v>155</v>
      </c>
    </row>
    <row r="174" s="2" customFormat="1" ht="16.5" customHeight="1">
      <c r="A174" s="37"/>
      <c r="B174" s="38"/>
      <c r="C174" s="247" t="s">
        <v>326</v>
      </c>
      <c r="D174" s="247" t="s">
        <v>220</v>
      </c>
      <c r="E174" s="248" t="s">
        <v>1461</v>
      </c>
      <c r="F174" s="249" t="s">
        <v>1462</v>
      </c>
      <c r="G174" s="250" t="s">
        <v>340</v>
      </c>
      <c r="H174" s="251">
        <v>7.6500000000000004</v>
      </c>
      <c r="I174" s="252"/>
      <c r="J174" s="253">
        <f>ROUND(I174*H174,2)</f>
        <v>0</v>
      </c>
      <c r="K174" s="254"/>
      <c r="L174" s="255"/>
      <c r="M174" s="256" t="s">
        <v>1</v>
      </c>
      <c r="N174" s="257" t="s">
        <v>41</v>
      </c>
      <c r="O174" s="90"/>
      <c r="P174" s="220">
        <f>O174*H174</f>
        <v>0</v>
      </c>
      <c r="Q174" s="220">
        <v>1</v>
      </c>
      <c r="R174" s="220">
        <f>Q174*H174</f>
        <v>7.6500000000000004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197</v>
      </c>
      <c r="AT174" s="222" t="s">
        <v>220</v>
      </c>
      <c r="AU174" s="222" t="s">
        <v>86</v>
      </c>
      <c r="AY174" s="16" t="s">
        <v>155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84</v>
      </c>
      <c r="BK174" s="223">
        <f>ROUND(I174*H174,2)</f>
        <v>0</v>
      </c>
      <c r="BL174" s="16" t="s">
        <v>160</v>
      </c>
      <c r="BM174" s="222" t="s">
        <v>1463</v>
      </c>
    </row>
    <row r="175" s="11" customFormat="1" ht="22.8" customHeight="1">
      <c r="A175" s="11"/>
      <c r="B175" s="196"/>
      <c r="C175" s="197"/>
      <c r="D175" s="198" t="s">
        <v>75</v>
      </c>
      <c r="E175" s="267" t="s">
        <v>169</v>
      </c>
      <c r="F175" s="267" t="s">
        <v>1464</v>
      </c>
      <c r="G175" s="197"/>
      <c r="H175" s="197"/>
      <c r="I175" s="200"/>
      <c r="J175" s="268">
        <f>BK175</f>
        <v>0</v>
      </c>
      <c r="K175" s="197"/>
      <c r="L175" s="202"/>
      <c r="M175" s="203"/>
      <c r="N175" s="204"/>
      <c r="O175" s="204"/>
      <c r="P175" s="205">
        <f>SUM(P176:P178)</f>
        <v>0</v>
      </c>
      <c r="Q175" s="204"/>
      <c r="R175" s="205">
        <f>SUM(R176:R178)</f>
        <v>0.88</v>
      </c>
      <c r="S175" s="204"/>
      <c r="T175" s="206">
        <f>SUM(T176:T178)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7" t="s">
        <v>84</v>
      </c>
      <c r="AT175" s="208" t="s">
        <v>75</v>
      </c>
      <c r="AU175" s="208" t="s">
        <v>84</v>
      </c>
      <c r="AY175" s="207" t="s">
        <v>155</v>
      </c>
      <c r="BK175" s="209">
        <f>SUM(BK176:BK178)</f>
        <v>0</v>
      </c>
    </row>
    <row r="176" s="2" customFormat="1" ht="24.15" customHeight="1">
      <c r="A176" s="37"/>
      <c r="B176" s="38"/>
      <c r="C176" s="210" t="s">
        <v>267</v>
      </c>
      <c r="D176" s="210" t="s">
        <v>156</v>
      </c>
      <c r="E176" s="211" t="s">
        <v>1465</v>
      </c>
      <c r="F176" s="212" t="s">
        <v>1466</v>
      </c>
      <c r="G176" s="213" t="s">
        <v>189</v>
      </c>
      <c r="H176" s="214">
        <v>1</v>
      </c>
      <c r="I176" s="215"/>
      <c r="J176" s="216">
        <f>ROUND(I176*H176,2)</f>
        <v>0</v>
      </c>
      <c r="K176" s="217"/>
      <c r="L176" s="43"/>
      <c r="M176" s="218" t="s">
        <v>1</v>
      </c>
      <c r="N176" s="219" t="s">
        <v>41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160</v>
      </c>
      <c r="AT176" s="222" t="s">
        <v>156</v>
      </c>
      <c r="AU176" s="222" t="s">
        <v>86</v>
      </c>
      <c r="AY176" s="16" t="s">
        <v>155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84</v>
      </c>
      <c r="BK176" s="223">
        <f>ROUND(I176*H176,2)</f>
        <v>0</v>
      </c>
      <c r="BL176" s="16" t="s">
        <v>160</v>
      </c>
      <c r="BM176" s="222" t="s">
        <v>1467</v>
      </c>
    </row>
    <row r="177" s="2" customFormat="1" ht="24.15" customHeight="1">
      <c r="A177" s="37"/>
      <c r="B177" s="38"/>
      <c r="C177" s="210" t="s">
        <v>7</v>
      </c>
      <c r="D177" s="210" t="s">
        <v>156</v>
      </c>
      <c r="E177" s="211" t="s">
        <v>1468</v>
      </c>
      <c r="F177" s="212" t="s">
        <v>1469</v>
      </c>
      <c r="G177" s="213" t="s">
        <v>189</v>
      </c>
      <c r="H177" s="214">
        <v>1</v>
      </c>
      <c r="I177" s="215"/>
      <c r="J177" s="216">
        <f>ROUND(I177*H177,2)</f>
        <v>0</v>
      </c>
      <c r="K177" s="217"/>
      <c r="L177" s="43"/>
      <c r="M177" s="218" t="s">
        <v>1</v>
      </c>
      <c r="N177" s="219" t="s">
        <v>41</v>
      </c>
      <c r="O177" s="90"/>
      <c r="P177" s="220">
        <f>O177*H177</f>
        <v>0</v>
      </c>
      <c r="Q177" s="220">
        <v>0.44</v>
      </c>
      <c r="R177" s="220">
        <f>Q177*H177</f>
        <v>0.44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160</v>
      </c>
      <c r="AT177" s="222" t="s">
        <v>156</v>
      </c>
      <c r="AU177" s="222" t="s">
        <v>86</v>
      </c>
      <c r="AY177" s="16" t="s">
        <v>155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84</v>
      </c>
      <c r="BK177" s="223">
        <f>ROUND(I177*H177,2)</f>
        <v>0</v>
      </c>
      <c r="BL177" s="16" t="s">
        <v>160</v>
      </c>
      <c r="BM177" s="222" t="s">
        <v>1470</v>
      </c>
    </row>
    <row r="178" s="2" customFormat="1" ht="24.15" customHeight="1">
      <c r="A178" s="37"/>
      <c r="B178" s="38"/>
      <c r="C178" s="210" t="s">
        <v>258</v>
      </c>
      <c r="D178" s="210" t="s">
        <v>156</v>
      </c>
      <c r="E178" s="211" t="s">
        <v>1471</v>
      </c>
      <c r="F178" s="212" t="s">
        <v>1472</v>
      </c>
      <c r="G178" s="213" t="s">
        <v>189</v>
      </c>
      <c r="H178" s="214">
        <v>1</v>
      </c>
      <c r="I178" s="215"/>
      <c r="J178" s="216">
        <f>ROUND(I178*H178,2)</f>
        <v>0</v>
      </c>
      <c r="K178" s="217"/>
      <c r="L178" s="43"/>
      <c r="M178" s="218" t="s">
        <v>1</v>
      </c>
      <c r="N178" s="219" t="s">
        <v>41</v>
      </c>
      <c r="O178" s="90"/>
      <c r="P178" s="220">
        <f>O178*H178</f>
        <v>0</v>
      </c>
      <c r="Q178" s="220">
        <v>0.44</v>
      </c>
      <c r="R178" s="220">
        <f>Q178*H178</f>
        <v>0.44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160</v>
      </c>
      <c r="AT178" s="222" t="s">
        <v>156</v>
      </c>
      <c r="AU178" s="222" t="s">
        <v>86</v>
      </c>
      <c r="AY178" s="16" t="s">
        <v>155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84</v>
      </c>
      <c r="BK178" s="223">
        <f>ROUND(I178*H178,2)</f>
        <v>0</v>
      </c>
      <c r="BL178" s="16" t="s">
        <v>160</v>
      </c>
      <c r="BM178" s="222" t="s">
        <v>1473</v>
      </c>
    </row>
    <row r="179" s="11" customFormat="1" ht="22.8" customHeight="1">
      <c r="A179" s="11"/>
      <c r="B179" s="196"/>
      <c r="C179" s="197"/>
      <c r="D179" s="198" t="s">
        <v>75</v>
      </c>
      <c r="E179" s="267" t="s">
        <v>160</v>
      </c>
      <c r="F179" s="267" t="s">
        <v>332</v>
      </c>
      <c r="G179" s="197"/>
      <c r="H179" s="197"/>
      <c r="I179" s="200"/>
      <c r="J179" s="268">
        <f>BK179</f>
        <v>0</v>
      </c>
      <c r="K179" s="197"/>
      <c r="L179" s="202"/>
      <c r="M179" s="203"/>
      <c r="N179" s="204"/>
      <c r="O179" s="204"/>
      <c r="P179" s="205">
        <f>SUM(P180:P184)</f>
        <v>0</v>
      </c>
      <c r="Q179" s="204"/>
      <c r="R179" s="205">
        <f>SUM(R180:R184)</f>
        <v>0</v>
      </c>
      <c r="S179" s="204"/>
      <c r="T179" s="206">
        <f>SUM(T180:T184)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7" t="s">
        <v>84</v>
      </c>
      <c r="AT179" s="208" t="s">
        <v>75</v>
      </c>
      <c r="AU179" s="208" t="s">
        <v>84</v>
      </c>
      <c r="AY179" s="207" t="s">
        <v>155</v>
      </c>
      <c r="BK179" s="209">
        <f>SUM(BK180:BK184)</f>
        <v>0</v>
      </c>
    </row>
    <row r="180" s="2" customFormat="1" ht="16.5" customHeight="1">
      <c r="A180" s="37"/>
      <c r="B180" s="38"/>
      <c r="C180" s="210" t="s">
        <v>283</v>
      </c>
      <c r="D180" s="210" t="s">
        <v>156</v>
      </c>
      <c r="E180" s="211" t="s">
        <v>1474</v>
      </c>
      <c r="F180" s="212" t="s">
        <v>1475</v>
      </c>
      <c r="G180" s="213" t="s">
        <v>200</v>
      </c>
      <c r="H180" s="214">
        <v>3.79</v>
      </c>
      <c r="I180" s="215"/>
      <c r="J180" s="216">
        <f>ROUND(I180*H180,2)</f>
        <v>0</v>
      </c>
      <c r="K180" s="217"/>
      <c r="L180" s="43"/>
      <c r="M180" s="218" t="s">
        <v>1</v>
      </c>
      <c r="N180" s="219" t="s">
        <v>41</v>
      </c>
      <c r="O180" s="90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160</v>
      </c>
      <c r="AT180" s="222" t="s">
        <v>156</v>
      </c>
      <c r="AU180" s="222" t="s">
        <v>86</v>
      </c>
      <c r="AY180" s="16" t="s">
        <v>155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84</v>
      </c>
      <c r="BK180" s="223">
        <f>ROUND(I180*H180,2)</f>
        <v>0</v>
      </c>
      <c r="BL180" s="16" t="s">
        <v>160</v>
      </c>
      <c r="BM180" s="222" t="s">
        <v>1476</v>
      </c>
    </row>
    <row r="181" s="12" customFormat="1">
      <c r="A181" s="12"/>
      <c r="B181" s="224"/>
      <c r="C181" s="225"/>
      <c r="D181" s="226" t="s">
        <v>162</v>
      </c>
      <c r="E181" s="227" t="s">
        <v>1</v>
      </c>
      <c r="F181" s="228" t="s">
        <v>1477</v>
      </c>
      <c r="G181" s="225"/>
      <c r="H181" s="229">
        <v>0.44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5" t="s">
        <v>162</v>
      </c>
      <c r="AU181" s="235" t="s">
        <v>86</v>
      </c>
      <c r="AV181" s="12" t="s">
        <v>86</v>
      </c>
      <c r="AW181" s="12" t="s">
        <v>32</v>
      </c>
      <c r="AX181" s="12" t="s">
        <v>76</v>
      </c>
      <c r="AY181" s="235" t="s">
        <v>155</v>
      </c>
    </row>
    <row r="182" s="12" customFormat="1">
      <c r="A182" s="12"/>
      <c r="B182" s="224"/>
      <c r="C182" s="225"/>
      <c r="D182" s="226" t="s">
        <v>162</v>
      </c>
      <c r="E182" s="227" t="s">
        <v>1</v>
      </c>
      <c r="F182" s="228" t="s">
        <v>1478</v>
      </c>
      <c r="G182" s="225"/>
      <c r="H182" s="229">
        <v>0.94999999999999996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5" t="s">
        <v>162</v>
      </c>
      <c r="AU182" s="235" t="s">
        <v>86</v>
      </c>
      <c r="AV182" s="12" t="s">
        <v>86</v>
      </c>
      <c r="AW182" s="12" t="s">
        <v>32</v>
      </c>
      <c r="AX182" s="12" t="s">
        <v>76</v>
      </c>
      <c r="AY182" s="235" t="s">
        <v>155</v>
      </c>
    </row>
    <row r="183" s="12" customFormat="1">
      <c r="A183" s="12"/>
      <c r="B183" s="224"/>
      <c r="C183" s="225"/>
      <c r="D183" s="226" t="s">
        <v>162</v>
      </c>
      <c r="E183" s="227" t="s">
        <v>1</v>
      </c>
      <c r="F183" s="228" t="s">
        <v>1479</v>
      </c>
      <c r="G183" s="225"/>
      <c r="H183" s="229">
        <v>2.3999999999999999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5" t="s">
        <v>162</v>
      </c>
      <c r="AU183" s="235" t="s">
        <v>86</v>
      </c>
      <c r="AV183" s="12" t="s">
        <v>86</v>
      </c>
      <c r="AW183" s="12" t="s">
        <v>32</v>
      </c>
      <c r="AX183" s="12" t="s">
        <v>76</v>
      </c>
      <c r="AY183" s="235" t="s">
        <v>155</v>
      </c>
    </row>
    <row r="184" s="13" customFormat="1">
      <c r="A184" s="13"/>
      <c r="B184" s="236"/>
      <c r="C184" s="237"/>
      <c r="D184" s="226" t="s">
        <v>162</v>
      </c>
      <c r="E184" s="238" t="s">
        <v>1</v>
      </c>
      <c r="F184" s="239" t="s">
        <v>164</v>
      </c>
      <c r="G184" s="237"/>
      <c r="H184" s="240">
        <v>3.79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162</v>
      </c>
      <c r="AU184" s="246" t="s">
        <v>86</v>
      </c>
      <c r="AV184" s="13" t="s">
        <v>160</v>
      </c>
      <c r="AW184" s="13" t="s">
        <v>32</v>
      </c>
      <c r="AX184" s="13" t="s">
        <v>84</v>
      </c>
      <c r="AY184" s="246" t="s">
        <v>155</v>
      </c>
    </row>
    <row r="185" s="11" customFormat="1" ht="22.8" customHeight="1">
      <c r="A185" s="11"/>
      <c r="B185" s="196"/>
      <c r="C185" s="197"/>
      <c r="D185" s="198" t="s">
        <v>75</v>
      </c>
      <c r="E185" s="267" t="s">
        <v>197</v>
      </c>
      <c r="F185" s="267" t="s">
        <v>1480</v>
      </c>
      <c r="G185" s="197"/>
      <c r="H185" s="197"/>
      <c r="I185" s="200"/>
      <c r="J185" s="268">
        <f>BK185</f>
        <v>0</v>
      </c>
      <c r="K185" s="197"/>
      <c r="L185" s="202"/>
      <c r="M185" s="203"/>
      <c r="N185" s="204"/>
      <c r="O185" s="204"/>
      <c r="P185" s="205">
        <f>SUM(P186:P206)</f>
        <v>0</v>
      </c>
      <c r="Q185" s="204"/>
      <c r="R185" s="205">
        <f>SUM(R186:R206)</f>
        <v>0.60428500000000018</v>
      </c>
      <c r="S185" s="204"/>
      <c r="T185" s="206">
        <f>SUM(T186:T206)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07" t="s">
        <v>84</v>
      </c>
      <c r="AT185" s="208" t="s">
        <v>75</v>
      </c>
      <c r="AU185" s="208" t="s">
        <v>84</v>
      </c>
      <c r="AY185" s="207" t="s">
        <v>155</v>
      </c>
      <c r="BK185" s="209">
        <f>SUM(BK186:BK206)</f>
        <v>0</v>
      </c>
    </row>
    <row r="186" s="2" customFormat="1" ht="24.15" customHeight="1">
      <c r="A186" s="37"/>
      <c r="B186" s="38"/>
      <c r="C186" s="210" t="s">
        <v>269</v>
      </c>
      <c r="D186" s="210" t="s">
        <v>156</v>
      </c>
      <c r="E186" s="211" t="s">
        <v>1481</v>
      </c>
      <c r="F186" s="212" t="s">
        <v>1482</v>
      </c>
      <c r="G186" s="213" t="s">
        <v>175</v>
      </c>
      <c r="H186" s="214">
        <v>30</v>
      </c>
      <c r="I186" s="215"/>
      <c r="J186" s="216">
        <f>ROUND(I186*H186,2)</f>
        <v>0</v>
      </c>
      <c r="K186" s="217"/>
      <c r="L186" s="43"/>
      <c r="M186" s="218" t="s">
        <v>1</v>
      </c>
      <c r="N186" s="219" t="s">
        <v>41</v>
      </c>
      <c r="O186" s="90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160</v>
      </c>
      <c r="AT186" s="222" t="s">
        <v>156</v>
      </c>
      <c r="AU186" s="222" t="s">
        <v>86</v>
      </c>
      <c r="AY186" s="16" t="s">
        <v>155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84</v>
      </c>
      <c r="BK186" s="223">
        <f>ROUND(I186*H186,2)</f>
        <v>0</v>
      </c>
      <c r="BL186" s="16" t="s">
        <v>160</v>
      </c>
      <c r="BM186" s="222" t="s">
        <v>1483</v>
      </c>
    </row>
    <row r="187" s="2" customFormat="1" ht="24.15" customHeight="1">
      <c r="A187" s="37"/>
      <c r="B187" s="38"/>
      <c r="C187" s="247" t="s">
        <v>273</v>
      </c>
      <c r="D187" s="247" t="s">
        <v>220</v>
      </c>
      <c r="E187" s="248" t="s">
        <v>1484</v>
      </c>
      <c r="F187" s="249" t="s">
        <v>1485</v>
      </c>
      <c r="G187" s="250" t="s">
        <v>175</v>
      </c>
      <c r="H187" s="251">
        <v>30</v>
      </c>
      <c r="I187" s="252"/>
      <c r="J187" s="253">
        <f>ROUND(I187*H187,2)</f>
        <v>0</v>
      </c>
      <c r="K187" s="254"/>
      <c r="L187" s="255"/>
      <c r="M187" s="256" t="s">
        <v>1</v>
      </c>
      <c r="N187" s="257" t="s">
        <v>41</v>
      </c>
      <c r="O187" s="90"/>
      <c r="P187" s="220">
        <f>O187*H187</f>
        <v>0</v>
      </c>
      <c r="Q187" s="220">
        <v>0.00214</v>
      </c>
      <c r="R187" s="220">
        <f>Q187*H187</f>
        <v>0.064199999999999993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197</v>
      </c>
      <c r="AT187" s="222" t="s">
        <v>220</v>
      </c>
      <c r="AU187" s="222" t="s">
        <v>86</v>
      </c>
      <c r="AY187" s="16" t="s">
        <v>155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84</v>
      </c>
      <c r="BK187" s="223">
        <f>ROUND(I187*H187,2)</f>
        <v>0</v>
      </c>
      <c r="BL187" s="16" t="s">
        <v>160</v>
      </c>
      <c r="BM187" s="222" t="s">
        <v>1486</v>
      </c>
    </row>
    <row r="188" s="2" customFormat="1" ht="24.15" customHeight="1">
      <c r="A188" s="37"/>
      <c r="B188" s="38"/>
      <c r="C188" s="210" t="s">
        <v>277</v>
      </c>
      <c r="D188" s="210" t="s">
        <v>156</v>
      </c>
      <c r="E188" s="211" t="s">
        <v>1487</v>
      </c>
      <c r="F188" s="212" t="s">
        <v>1488</v>
      </c>
      <c r="G188" s="213" t="s">
        <v>175</v>
      </c>
      <c r="H188" s="214">
        <v>5.5</v>
      </c>
      <c r="I188" s="215"/>
      <c r="J188" s="216">
        <f>ROUND(I188*H188,2)</f>
        <v>0</v>
      </c>
      <c r="K188" s="217"/>
      <c r="L188" s="43"/>
      <c r="M188" s="218" t="s">
        <v>1</v>
      </c>
      <c r="N188" s="219" t="s">
        <v>41</v>
      </c>
      <c r="O188" s="90"/>
      <c r="P188" s="220">
        <f>O188*H188</f>
        <v>0</v>
      </c>
      <c r="Q188" s="220">
        <v>1.0000000000000001E-05</v>
      </c>
      <c r="R188" s="220">
        <f>Q188*H188</f>
        <v>5.5000000000000002E-05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160</v>
      </c>
      <c r="AT188" s="222" t="s">
        <v>156</v>
      </c>
      <c r="AU188" s="222" t="s">
        <v>86</v>
      </c>
      <c r="AY188" s="16" t="s">
        <v>155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84</v>
      </c>
      <c r="BK188" s="223">
        <f>ROUND(I188*H188,2)</f>
        <v>0</v>
      </c>
      <c r="BL188" s="16" t="s">
        <v>160</v>
      </c>
      <c r="BM188" s="222" t="s">
        <v>1489</v>
      </c>
    </row>
    <row r="189" s="2" customFormat="1" ht="21.75" customHeight="1">
      <c r="A189" s="37"/>
      <c r="B189" s="38"/>
      <c r="C189" s="247" t="s">
        <v>280</v>
      </c>
      <c r="D189" s="247" t="s">
        <v>220</v>
      </c>
      <c r="E189" s="248" t="s">
        <v>1490</v>
      </c>
      <c r="F189" s="249" t="s">
        <v>1491</v>
      </c>
      <c r="G189" s="250" t="s">
        <v>175</v>
      </c>
      <c r="H189" s="251">
        <v>5.5</v>
      </c>
      <c r="I189" s="252"/>
      <c r="J189" s="253">
        <f>ROUND(I189*H189,2)</f>
        <v>0</v>
      </c>
      <c r="K189" s="254"/>
      <c r="L189" s="255"/>
      <c r="M189" s="256" t="s">
        <v>1</v>
      </c>
      <c r="N189" s="257" t="s">
        <v>41</v>
      </c>
      <c r="O189" s="90"/>
      <c r="P189" s="220">
        <f>O189*H189</f>
        <v>0</v>
      </c>
      <c r="Q189" s="220">
        <v>0.0016999999999999999</v>
      </c>
      <c r="R189" s="220">
        <f>Q189*H189</f>
        <v>0.0093499999999999989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197</v>
      </c>
      <c r="AT189" s="222" t="s">
        <v>220</v>
      </c>
      <c r="AU189" s="222" t="s">
        <v>86</v>
      </c>
      <c r="AY189" s="16" t="s">
        <v>155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84</v>
      </c>
      <c r="BK189" s="223">
        <f>ROUND(I189*H189,2)</f>
        <v>0</v>
      </c>
      <c r="BL189" s="16" t="s">
        <v>160</v>
      </c>
      <c r="BM189" s="222" t="s">
        <v>1492</v>
      </c>
    </row>
    <row r="190" s="2" customFormat="1" ht="24.15" customHeight="1">
      <c r="A190" s="37"/>
      <c r="B190" s="38"/>
      <c r="C190" s="210" t="s">
        <v>292</v>
      </c>
      <c r="D190" s="210" t="s">
        <v>156</v>
      </c>
      <c r="E190" s="211" t="s">
        <v>1493</v>
      </c>
      <c r="F190" s="212" t="s">
        <v>1494</v>
      </c>
      <c r="G190" s="213" t="s">
        <v>189</v>
      </c>
      <c r="H190" s="214">
        <v>14</v>
      </c>
      <c r="I190" s="215"/>
      <c r="J190" s="216">
        <f>ROUND(I190*H190,2)</f>
        <v>0</v>
      </c>
      <c r="K190" s="217"/>
      <c r="L190" s="43"/>
      <c r="M190" s="218" t="s">
        <v>1</v>
      </c>
      <c r="N190" s="219" t="s">
        <v>41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160</v>
      </c>
      <c r="AT190" s="222" t="s">
        <v>156</v>
      </c>
      <c r="AU190" s="222" t="s">
        <v>86</v>
      </c>
      <c r="AY190" s="16" t="s">
        <v>155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84</v>
      </c>
      <c r="BK190" s="223">
        <f>ROUND(I190*H190,2)</f>
        <v>0</v>
      </c>
      <c r="BL190" s="16" t="s">
        <v>160</v>
      </c>
      <c r="BM190" s="222" t="s">
        <v>1495</v>
      </c>
    </row>
    <row r="191" s="2" customFormat="1" ht="16.5" customHeight="1">
      <c r="A191" s="37"/>
      <c r="B191" s="38"/>
      <c r="C191" s="247" t="s">
        <v>298</v>
      </c>
      <c r="D191" s="247" t="s">
        <v>220</v>
      </c>
      <c r="E191" s="248" t="s">
        <v>1496</v>
      </c>
      <c r="F191" s="249" t="s">
        <v>1497</v>
      </c>
      <c r="G191" s="250" t="s">
        <v>189</v>
      </c>
      <c r="H191" s="251">
        <v>10</v>
      </c>
      <c r="I191" s="252"/>
      <c r="J191" s="253">
        <f>ROUND(I191*H191,2)</f>
        <v>0</v>
      </c>
      <c r="K191" s="254"/>
      <c r="L191" s="255"/>
      <c r="M191" s="256" t="s">
        <v>1</v>
      </c>
      <c r="N191" s="257" t="s">
        <v>41</v>
      </c>
      <c r="O191" s="90"/>
      <c r="P191" s="220">
        <f>O191*H191</f>
        <v>0</v>
      </c>
      <c r="Q191" s="220">
        <v>0.00068000000000000005</v>
      </c>
      <c r="R191" s="220">
        <f>Q191*H191</f>
        <v>0.0068000000000000005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197</v>
      </c>
      <c r="AT191" s="222" t="s">
        <v>220</v>
      </c>
      <c r="AU191" s="222" t="s">
        <v>86</v>
      </c>
      <c r="AY191" s="16" t="s">
        <v>155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84</v>
      </c>
      <c r="BK191" s="223">
        <f>ROUND(I191*H191,2)</f>
        <v>0</v>
      </c>
      <c r="BL191" s="16" t="s">
        <v>160</v>
      </c>
      <c r="BM191" s="222" t="s">
        <v>1498</v>
      </c>
    </row>
    <row r="192" s="2" customFormat="1" ht="16.5" customHeight="1">
      <c r="A192" s="37"/>
      <c r="B192" s="38"/>
      <c r="C192" s="247" t="s">
        <v>303</v>
      </c>
      <c r="D192" s="247" t="s">
        <v>220</v>
      </c>
      <c r="E192" s="248" t="s">
        <v>1499</v>
      </c>
      <c r="F192" s="249" t="s">
        <v>1500</v>
      </c>
      <c r="G192" s="250" t="s">
        <v>189</v>
      </c>
      <c r="H192" s="251">
        <v>4</v>
      </c>
      <c r="I192" s="252"/>
      <c r="J192" s="253">
        <f>ROUND(I192*H192,2)</f>
        <v>0</v>
      </c>
      <c r="K192" s="254"/>
      <c r="L192" s="255"/>
      <c r="M192" s="256" t="s">
        <v>1</v>
      </c>
      <c r="N192" s="257" t="s">
        <v>41</v>
      </c>
      <c r="O192" s="90"/>
      <c r="P192" s="220">
        <f>O192*H192</f>
        <v>0</v>
      </c>
      <c r="Q192" s="220">
        <v>0.00032000000000000003</v>
      </c>
      <c r="R192" s="220">
        <f>Q192*H192</f>
        <v>0.0012800000000000001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197</v>
      </c>
      <c r="AT192" s="222" t="s">
        <v>220</v>
      </c>
      <c r="AU192" s="222" t="s">
        <v>86</v>
      </c>
      <c r="AY192" s="16" t="s">
        <v>155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84</v>
      </c>
      <c r="BK192" s="223">
        <f>ROUND(I192*H192,2)</f>
        <v>0</v>
      </c>
      <c r="BL192" s="16" t="s">
        <v>160</v>
      </c>
      <c r="BM192" s="222" t="s">
        <v>1501</v>
      </c>
    </row>
    <row r="193" s="2" customFormat="1" ht="24.15" customHeight="1">
      <c r="A193" s="37"/>
      <c r="B193" s="38"/>
      <c r="C193" s="247" t="s">
        <v>184</v>
      </c>
      <c r="D193" s="247" t="s">
        <v>220</v>
      </c>
      <c r="E193" s="248" t="s">
        <v>1502</v>
      </c>
      <c r="F193" s="249" t="s">
        <v>1503</v>
      </c>
      <c r="G193" s="250" t="s">
        <v>189</v>
      </c>
      <c r="H193" s="251">
        <v>4</v>
      </c>
      <c r="I193" s="252"/>
      <c r="J193" s="253">
        <f>ROUND(I193*H193,2)</f>
        <v>0</v>
      </c>
      <c r="K193" s="254"/>
      <c r="L193" s="255"/>
      <c r="M193" s="256" t="s">
        <v>1</v>
      </c>
      <c r="N193" s="257" t="s">
        <v>41</v>
      </c>
      <c r="O193" s="90"/>
      <c r="P193" s="220">
        <f>O193*H193</f>
        <v>0</v>
      </c>
      <c r="Q193" s="220">
        <v>0.0149</v>
      </c>
      <c r="R193" s="220">
        <f>Q193*H193</f>
        <v>0.0596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197</v>
      </c>
      <c r="AT193" s="222" t="s">
        <v>220</v>
      </c>
      <c r="AU193" s="222" t="s">
        <v>86</v>
      </c>
      <c r="AY193" s="16" t="s">
        <v>155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84</v>
      </c>
      <c r="BK193" s="223">
        <f>ROUND(I193*H193,2)</f>
        <v>0</v>
      </c>
      <c r="BL193" s="16" t="s">
        <v>160</v>
      </c>
      <c r="BM193" s="222" t="s">
        <v>1504</v>
      </c>
    </row>
    <row r="194" s="2" customFormat="1" ht="21.75" customHeight="1">
      <c r="A194" s="37"/>
      <c r="B194" s="38"/>
      <c r="C194" s="210" t="s">
        <v>343</v>
      </c>
      <c r="D194" s="210" t="s">
        <v>156</v>
      </c>
      <c r="E194" s="211" t="s">
        <v>1505</v>
      </c>
      <c r="F194" s="212" t="s">
        <v>1506</v>
      </c>
      <c r="G194" s="213" t="s">
        <v>189</v>
      </c>
      <c r="H194" s="214">
        <v>2</v>
      </c>
      <c r="I194" s="215"/>
      <c r="J194" s="216">
        <f>ROUND(I194*H194,2)</f>
        <v>0</v>
      </c>
      <c r="K194" s="217"/>
      <c r="L194" s="43"/>
      <c r="M194" s="218" t="s">
        <v>1</v>
      </c>
      <c r="N194" s="219" t="s">
        <v>41</v>
      </c>
      <c r="O194" s="90"/>
      <c r="P194" s="220">
        <f>O194*H194</f>
        <v>0</v>
      </c>
      <c r="Q194" s="220">
        <v>0.00085999999999999998</v>
      </c>
      <c r="R194" s="220">
        <f>Q194*H194</f>
        <v>0.00172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160</v>
      </c>
      <c r="AT194" s="222" t="s">
        <v>156</v>
      </c>
      <c r="AU194" s="222" t="s">
        <v>86</v>
      </c>
      <c r="AY194" s="16" t="s">
        <v>155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84</v>
      </c>
      <c r="BK194" s="223">
        <f>ROUND(I194*H194,2)</f>
        <v>0</v>
      </c>
      <c r="BL194" s="16" t="s">
        <v>160</v>
      </c>
      <c r="BM194" s="222" t="s">
        <v>1507</v>
      </c>
    </row>
    <row r="195" s="2" customFormat="1" ht="24.15" customHeight="1">
      <c r="A195" s="37"/>
      <c r="B195" s="38"/>
      <c r="C195" s="247" t="s">
        <v>348</v>
      </c>
      <c r="D195" s="247" t="s">
        <v>220</v>
      </c>
      <c r="E195" s="248" t="s">
        <v>1508</v>
      </c>
      <c r="F195" s="249" t="s">
        <v>1509</v>
      </c>
      <c r="G195" s="250" t="s">
        <v>189</v>
      </c>
      <c r="H195" s="251">
        <v>2</v>
      </c>
      <c r="I195" s="252"/>
      <c r="J195" s="253">
        <f>ROUND(I195*H195,2)</f>
        <v>0</v>
      </c>
      <c r="K195" s="254"/>
      <c r="L195" s="255"/>
      <c r="M195" s="256" t="s">
        <v>1</v>
      </c>
      <c r="N195" s="257" t="s">
        <v>41</v>
      </c>
      <c r="O195" s="90"/>
      <c r="P195" s="220">
        <f>O195*H195</f>
        <v>0</v>
      </c>
      <c r="Q195" s="220">
        <v>0.017999999999999999</v>
      </c>
      <c r="R195" s="220">
        <f>Q195*H195</f>
        <v>0.035999999999999997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197</v>
      </c>
      <c r="AT195" s="222" t="s">
        <v>220</v>
      </c>
      <c r="AU195" s="222" t="s">
        <v>86</v>
      </c>
      <c r="AY195" s="16" t="s">
        <v>155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84</v>
      </c>
      <c r="BK195" s="223">
        <f>ROUND(I195*H195,2)</f>
        <v>0</v>
      </c>
      <c r="BL195" s="16" t="s">
        <v>160</v>
      </c>
      <c r="BM195" s="222" t="s">
        <v>1510</v>
      </c>
    </row>
    <row r="196" s="2" customFormat="1" ht="16.5" customHeight="1">
      <c r="A196" s="37"/>
      <c r="B196" s="38"/>
      <c r="C196" s="210" t="s">
        <v>229</v>
      </c>
      <c r="D196" s="210" t="s">
        <v>156</v>
      </c>
      <c r="E196" s="211" t="s">
        <v>1511</v>
      </c>
      <c r="F196" s="212" t="s">
        <v>1512</v>
      </c>
      <c r="G196" s="213" t="s">
        <v>189</v>
      </c>
      <c r="H196" s="214">
        <v>2</v>
      </c>
      <c r="I196" s="215"/>
      <c r="J196" s="216">
        <f>ROUND(I196*H196,2)</f>
        <v>0</v>
      </c>
      <c r="K196" s="217"/>
      <c r="L196" s="43"/>
      <c r="M196" s="218" t="s">
        <v>1</v>
      </c>
      <c r="N196" s="219" t="s">
        <v>41</v>
      </c>
      <c r="O196" s="90"/>
      <c r="P196" s="220">
        <f>O196*H196</f>
        <v>0</v>
      </c>
      <c r="Q196" s="220">
        <v>0.00085999999999999998</v>
      </c>
      <c r="R196" s="220">
        <f>Q196*H196</f>
        <v>0.00172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160</v>
      </c>
      <c r="AT196" s="222" t="s">
        <v>156</v>
      </c>
      <c r="AU196" s="222" t="s">
        <v>86</v>
      </c>
      <c r="AY196" s="16" t="s">
        <v>155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84</v>
      </c>
      <c r="BK196" s="223">
        <f>ROUND(I196*H196,2)</f>
        <v>0</v>
      </c>
      <c r="BL196" s="16" t="s">
        <v>160</v>
      </c>
      <c r="BM196" s="222" t="s">
        <v>1513</v>
      </c>
    </row>
    <row r="197" s="2" customFormat="1" ht="24.15" customHeight="1">
      <c r="A197" s="37"/>
      <c r="B197" s="38"/>
      <c r="C197" s="247" t="s">
        <v>356</v>
      </c>
      <c r="D197" s="247" t="s">
        <v>220</v>
      </c>
      <c r="E197" s="248" t="s">
        <v>1514</v>
      </c>
      <c r="F197" s="249" t="s">
        <v>1515</v>
      </c>
      <c r="G197" s="250" t="s">
        <v>189</v>
      </c>
      <c r="H197" s="251">
        <v>2</v>
      </c>
      <c r="I197" s="252"/>
      <c r="J197" s="253">
        <f>ROUND(I197*H197,2)</f>
        <v>0</v>
      </c>
      <c r="K197" s="254"/>
      <c r="L197" s="255"/>
      <c r="M197" s="256" t="s">
        <v>1</v>
      </c>
      <c r="N197" s="257" t="s">
        <v>41</v>
      </c>
      <c r="O197" s="90"/>
      <c r="P197" s="220">
        <f>O197*H197</f>
        <v>0</v>
      </c>
      <c r="Q197" s="220">
        <v>0.017999999999999999</v>
      </c>
      <c r="R197" s="220">
        <f>Q197*H197</f>
        <v>0.035999999999999997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197</v>
      </c>
      <c r="AT197" s="222" t="s">
        <v>220</v>
      </c>
      <c r="AU197" s="222" t="s">
        <v>86</v>
      </c>
      <c r="AY197" s="16" t="s">
        <v>155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84</v>
      </c>
      <c r="BK197" s="223">
        <f>ROUND(I197*H197,2)</f>
        <v>0</v>
      </c>
      <c r="BL197" s="16" t="s">
        <v>160</v>
      </c>
      <c r="BM197" s="222" t="s">
        <v>1516</v>
      </c>
    </row>
    <row r="198" s="2" customFormat="1" ht="24.15" customHeight="1">
      <c r="A198" s="37"/>
      <c r="B198" s="38"/>
      <c r="C198" s="247" t="s">
        <v>360</v>
      </c>
      <c r="D198" s="247" t="s">
        <v>220</v>
      </c>
      <c r="E198" s="248" t="s">
        <v>1517</v>
      </c>
      <c r="F198" s="249" t="s">
        <v>1518</v>
      </c>
      <c r="G198" s="250" t="s">
        <v>189</v>
      </c>
      <c r="H198" s="251">
        <v>2</v>
      </c>
      <c r="I198" s="252"/>
      <c r="J198" s="253">
        <f>ROUND(I198*H198,2)</f>
        <v>0</v>
      </c>
      <c r="K198" s="254"/>
      <c r="L198" s="255"/>
      <c r="M198" s="256" t="s">
        <v>1</v>
      </c>
      <c r="N198" s="257" t="s">
        <v>41</v>
      </c>
      <c r="O198" s="90"/>
      <c r="P198" s="220">
        <f>O198*H198</f>
        <v>0</v>
      </c>
      <c r="Q198" s="220">
        <v>0.013299999999999999</v>
      </c>
      <c r="R198" s="220">
        <f>Q198*H198</f>
        <v>0.026599999999999999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197</v>
      </c>
      <c r="AT198" s="222" t="s">
        <v>220</v>
      </c>
      <c r="AU198" s="222" t="s">
        <v>86</v>
      </c>
      <c r="AY198" s="16" t="s">
        <v>155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84</v>
      </c>
      <c r="BK198" s="223">
        <f>ROUND(I198*H198,2)</f>
        <v>0</v>
      </c>
      <c r="BL198" s="16" t="s">
        <v>160</v>
      </c>
      <c r="BM198" s="222" t="s">
        <v>1519</v>
      </c>
    </row>
    <row r="199" s="2" customFormat="1" ht="21.75" customHeight="1">
      <c r="A199" s="37"/>
      <c r="B199" s="38"/>
      <c r="C199" s="247" t="s">
        <v>365</v>
      </c>
      <c r="D199" s="247" t="s">
        <v>220</v>
      </c>
      <c r="E199" s="248" t="s">
        <v>1520</v>
      </c>
      <c r="F199" s="249" t="s">
        <v>1521</v>
      </c>
      <c r="G199" s="250" t="s">
        <v>189</v>
      </c>
      <c r="H199" s="251">
        <v>2</v>
      </c>
      <c r="I199" s="252"/>
      <c r="J199" s="253">
        <f>ROUND(I199*H199,2)</f>
        <v>0</v>
      </c>
      <c r="K199" s="254"/>
      <c r="L199" s="255"/>
      <c r="M199" s="256" t="s">
        <v>1</v>
      </c>
      <c r="N199" s="257" t="s">
        <v>41</v>
      </c>
      <c r="O199" s="90"/>
      <c r="P199" s="220">
        <f>O199*H199</f>
        <v>0</v>
      </c>
      <c r="Q199" s="220">
        <v>0.0035000000000000001</v>
      </c>
      <c r="R199" s="220">
        <f>Q199*H199</f>
        <v>0.0070000000000000001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197</v>
      </c>
      <c r="AT199" s="222" t="s">
        <v>220</v>
      </c>
      <c r="AU199" s="222" t="s">
        <v>86</v>
      </c>
      <c r="AY199" s="16" t="s">
        <v>155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84</v>
      </c>
      <c r="BK199" s="223">
        <f>ROUND(I199*H199,2)</f>
        <v>0</v>
      </c>
      <c r="BL199" s="16" t="s">
        <v>160</v>
      </c>
      <c r="BM199" s="222" t="s">
        <v>1522</v>
      </c>
    </row>
    <row r="200" s="2" customFormat="1" ht="24.15" customHeight="1">
      <c r="A200" s="37"/>
      <c r="B200" s="38"/>
      <c r="C200" s="210" t="s">
        <v>369</v>
      </c>
      <c r="D200" s="210" t="s">
        <v>156</v>
      </c>
      <c r="E200" s="211" t="s">
        <v>1523</v>
      </c>
      <c r="F200" s="212" t="s">
        <v>1524</v>
      </c>
      <c r="G200" s="213" t="s">
        <v>189</v>
      </c>
      <c r="H200" s="214">
        <v>1</v>
      </c>
      <c r="I200" s="215"/>
      <c r="J200" s="216">
        <f>ROUND(I200*H200,2)</f>
        <v>0</v>
      </c>
      <c r="K200" s="217"/>
      <c r="L200" s="43"/>
      <c r="M200" s="218" t="s">
        <v>1</v>
      </c>
      <c r="N200" s="219" t="s">
        <v>41</v>
      </c>
      <c r="O200" s="90"/>
      <c r="P200" s="220">
        <f>O200*H200</f>
        <v>0</v>
      </c>
      <c r="Q200" s="220">
        <v>0.1056</v>
      </c>
      <c r="R200" s="220">
        <f>Q200*H200</f>
        <v>0.1056</v>
      </c>
      <c r="S200" s="220">
        <v>0</v>
      </c>
      <c r="T200" s="22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160</v>
      </c>
      <c r="AT200" s="222" t="s">
        <v>156</v>
      </c>
      <c r="AU200" s="222" t="s">
        <v>86</v>
      </c>
      <c r="AY200" s="16" t="s">
        <v>155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84</v>
      </c>
      <c r="BK200" s="223">
        <f>ROUND(I200*H200,2)</f>
        <v>0</v>
      </c>
      <c r="BL200" s="16" t="s">
        <v>160</v>
      </c>
      <c r="BM200" s="222" t="s">
        <v>1525</v>
      </c>
    </row>
    <row r="201" s="2" customFormat="1" ht="24.15" customHeight="1">
      <c r="A201" s="37"/>
      <c r="B201" s="38"/>
      <c r="C201" s="210" t="s">
        <v>374</v>
      </c>
      <c r="D201" s="210" t="s">
        <v>156</v>
      </c>
      <c r="E201" s="211" t="s">
        <v>1526</v>
      </c>
      <c r="F201" s="212" t="s">
        <v>1527</v>
      </c>
      <c r="G201" s="213" t="s">
        <v>189</v>
      </c>
      <c r="H201" s="214">
        <v>1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41</v>
      </c>
      <c r="O201" s="90"/>
      <c r="P201" s="220">
        <f>O201*H201</f>
        <v>0</v>
      </c>
      <c r="Q201" s="220">
        <v>0.024240000000000001</v>
      </c>
      <c r="R201" s="220">
        <f>Q201*H201</f>
        <v>0.024240000000000001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160</v>
      </c>
      <c r="AT201" s="222" t="s">
        <v>156</v>
      </c>
      <c r="AU201" s="222" t="s">
        <v>86</v>
      </c>
      <c r="AY201" s="16" t="s">
        <v>155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84</v>
      </c>
      <c r="BK201" s="223">
        <f>ROUND(I201*H201,2)</f>
        <v>0</v>
      </c>
      <c r="BL201" s="16" t="s">
        <v>160</v>
      </c>
      <c r="BM201" s="222" t="s">
        <v>1528</v>
      </c>
    </row>
    <row r="202" s="2" customFormat="1" ht="24.15" customHeight="1">
      <c r="A202" s="37"/>
      <c r="B202" s="38"/>
      <c r="C202" s="210" t="s">
        <v>333</v>
      </c>
      <c r="D202" s="210" t="s">
        <v>156</v>
      </c>
      <c r="E202" s="211" t="s">
        <v>1529</v>
      </c>
      <c r="F202" s="212" t="s">
        <v>1530</v>
      </c>
      <c r="G202" s="213" t="s">
        <v>189</v>
      </c>
      <c r="H202" s="214">
        <v>1</v>
      </c>
      <c r="I202" s="215"/>
      <c r="J202" s="216">
        <f>ROUND(I202*H202,2)</f>
        <v>0</v>
      </c>
      <c r="K202" s="217"/>
      <c r="L202" s="43"/>
      <c r="M202" s="218" t="s">
        <v>1</v>
      </c>
      <c r="N202" s="219" t="s">
        <v>41</v>
      </c>
      <c r="O202" s="90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2" t="s">
        <v>160</v>
      </c>
      <c r="AT202" s="222" t="s">
        <v>156</v>
      </c>
      <c r="AU202" s="222" t="s">
        <v>86</v>
      </c>
      <c r="AY202" s="16" t="s">
        <v>155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84</v>
      </c>
      <c r="BK202" s="223">
        <f>ROUND(I202*H202,2)</f>
        <v>0</v>
      </c>
      <c r="BL202" s="16" t="s">
        <v>160</v>
      </c>
      <c r="BM202" s="222" t="s">
        <v>1531</v>
      </c>
    </row>
    <row r="203" s="2" customFormat="1" ht="24.15" customHeight="1">
      <c r="A203" s="37"/>
      <c r="B203" s="38"/>
      <c r="C203" s="210" t="s">
        <v>337</v>
      </c>
      <c r="D203" s="210" t="s">
        <v>156</v>
      </c>
      <c r="E203" s="211" t="s">
        <v>1532</v>
      </c>
      <c r="F203" s="212" t="s">
        <v>1533</v>
      </c>
      <c r="G203" s="213" t="s">
        <v>189</v>
      </c>
      <c r="H203" s="214">
        <v>1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41</v>
      </c>
      <c r="O203" s="90"/>
      <c r="P203" s="220">
        <f>O203*H203</f>
        <v>0</v>
      </c>
      <c r="Q203" s="220">
        <v>0.21007999999999999</v>
      </c>
      <c r="R203" s="220">
        <f>Q203*H203</f>
        <v>0.21007999999999999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160</v>
      </c>
      <c r="AT203" s="222" t="s">
        <v>156</v>
      </c>
      <c r="AU203" s="222" t="s">
        <v>86</v>
      </c>
      <c r="AY203" s="16" t="s">
        <v>155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84</v>
      </c>
      <c r="BK203" s="223">
        <f>ROUND(I203*H203,2)</f>
        <v>0</v>
      </c>
      <c r="BL203" s="16" t="s">
        <v>160</v>
      </c>
      <c r="BM203" s="222" t="s">
        <v>1534</v>
      </c>
    </row>
    <row r="204" s="2" customFormat="1" ht="21.75" customHeight="1">
      <c r="A204" s="37"/>
      <c r="B204" s="38"/>
      <c r="C204" s="210" t="s">
        <v>383</v>
      </c>
      <c r="D204" s="210" t="s">
        <v>156</v>
      </c>
      <c r="E204" s="211" t="s">
        <v>1535</v>
      </c>
      <c r="F204" s="212" t="s">
        <v>1536</v>
      </c>
      <c r="G204" s="213" t="s">
        <v>175</v>
      </c>
      <c r="H204" s="214">
        <v>3</v>
      </c>
      <c r="I204" s="215"/>
      <c r="J204" s="216">
        <f>ROUND(I204*H204,2)</f>
        <v>0</v>
      </c>
      <c r="K204" s="217"/>
      <c r="L204" s="43"/>
      <c r="M204" s="218" t="s">
        <v>1</v>
      </c>
      <c r="N204" s="219" t="s">
        <v>41</v>
      </c>
      <c r="O204" s="90"/>
      <c r="P204" s="220">
        <f>O204*H204</f>
        <v>0</v>
      </c>
      <c r="Q204" s="220">
        <v>9.0000000000000006E-05</v>
      </c>
      <c r="R204" s="220">
        <f>Q204*H204</f>
        <v>0.00027</v>
      </c>
      <c r="S204" s="220">
        <v>0</v>
      </c>
      <c r="T204" s="22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160</v>
      </c>
      <c r="AT204" s="222" t="s">
        <v>156</v>
      </c>
      <c r="AU204" s="222" t="s">
        <v>86</v>
      </c>
      <c r="AY204" s="16" t="s">
        <v>155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84</v>
      </c>
      <c r="BK204" s="223">
        <f>ROUND(I204*H204,2)</f>
        <v>0</v>
      </c>
      <c r="BL204" s="16" t="s">
        <v>160</v>
      </c>
      <c r="BM204" s="222" t="s">
        <v>1537</v>
      </c>
    </row>
    <row r="205" s="2" customFormat="1" ht="16.5" customHeight="1">
      <c r="A205" s="37"/>
      <c r="B205" s="38"/>
      <c r="C205" s="210" t="s">
        <v>387</v>
      </c>
      <c r="D205" s="210" t="s">
        <v>156</v>
      </c>
      <c r="E205" s="211" t="s">
        <v>1538</v>
      </c>
      <c r="F205" s="212" t="s">
        <v>1539</v>
      </c>
      <c r="G205" s="213" t="s">
        <v>175</v>
      </c>
      <c r="H205" s="214">
        <v>3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41</v>
      </c>
      <c r="O205" s="90"/>
      <c r="P205" s="220">
        <f>O205*H205</f>
        <v>0</v>
      </c>
      <c r="Q205" s="220">
        <v>0.00046999999999999999</v>
      </c>
      <c r="R205" s="220">
        <f>Q205*H205</f>
        <v>0.00141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160</v>
      </c>
      <c r="AT205" s="222" t="s">
        <v>156</v>
      </c>
      <c r="AU205" s="222" t="s">
        <v>86</v>
      </c>
      <c r="AY205" s="16" t="s">
        <v>155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84</v>
      </c>
      <c r="BK205" s="223">
        <f>ROUND(I205*H205,2)</f>
        <v>0</v>
      </c>
      <c r="BL205" s="16" t="s">
        <v>160</v>
      </c>
      <c r="BM205" s="222" t="s">
        <v>1540</v>
      </c>
    </row>
    <row r="206" s="2" customFormat="1" ht="16.5" customHeight="1">
      <c r="A206" s="37"/>
      <c r="B206" s="38"/>
      <c r="C206" s="247" t="s">
        <v>391</v>
      </c>
      <c r="D206" s="247" t="s">
        <v>220</v>
      </c>
      <c r="E206" s="248" t="s">
        <v>1541</v>
      </c>
      <c r="F206" s="249" t="s">
        <v>1542</v>
      </c>
      <c r="G206" s="250" t="s">
        <v>175</v>
      </c>
      <c r="H206" s="251">
        <v>3</v>
      </c>
      <c r="I206" s="252"/>
      <c r="J206" s="253">
        <f>ROUND(I206*H206,2)</f>
        <v>0</v>
      </c>
      <c r="K206" s="254"/>
      <c r="L206" s="255"/>
      <c r="M206" s="256" t="s">
        <v>1</v>
      </c>
      <c r="N206" s="257" t="s">
        <v>41</v>
      </c>
      <c r="O206" s="90"/>
      <c r="P206" s="220">
        <f>O206*H206</f>
        <v>0</v>
      </c>
      <c r="Q206" s="220">
        <v>0.0041200000000000004</v>
      </c>
      <c r="R206" s="220">
        <f>Q206*H206</f>
        <v>0.012360000000000001</v>
      </c>
      <c r="S206" s="220">
        <v>0</v>
      </c>
      <c r="T206" s="22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2" t="s">
        <v>197</v>
      </c>
      <c r="AT206" s="222" t="s">
        <v>220</v>
      </c>
      <c r="AU206" s="222" t="s">
        <v>86</v>
      </c>
      <c r="AY206" s="16" t="s">
        <v>155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6" t="s">
        <v>84</v>
      </c>
      <c r="BK206" s="223">
        <f>ROUND(I206*H206,2)</f>
        <v>0</v>
      </c>
      <c r="BL206" s="16" t="s">
        <v>160</v>
      </c>
      <c r="BM206" s="222" t="s">
        <v>1543</v>
      </c>
    </row>
    <row r="207" s="11" customFormat="1" ht="22.8" customHeight="1">
      <c r="A207" s="11"/>
      <c r="B207" s="196"/>
      <c r="C207" s="197"/>
      <c r="D207" s="198" t="s">
        <v>75</v>
      </c>
      <c r="E207" s="267" t="s">
        <v>205</v>
      </c>
      <c r="F207" s="267" t="s">
        <v>1544</v>
      </c>
      <c r="G207" s="197"/>
      <c r="H207" s="197"/>
      <c r="I207" s="200"/>
      <c r="J207" s="268">
        <f>BK207</f>
        <v>0</v>
      </c>
      <c r="K207" s="197"/>
      <c r="L207" s="202"/>
      <c r="M207" s="203"/>
      <c r="N207" s="204"/>
      <c r="O207" s="204"/>
      <c r="P207" s="205">
        <f>SUM(P208:P220)</f>
        <v>0</v>
      </c>
      <c r="Q207" s="204"/>
      <c r="R207" s="205">
        <f>SUM(R208:R220)</f>
        <v>0</v>
      </c>
      <c r="S207" s="204"/>
      <c r="T207" s="206">
        <f>SUM(T208:T220)</f>
        <v>13.047200000000002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207" t="s">
        <v>84</v>
      </c>
      <c r="AT207" s="208" t="s">
        <v>75</v>
      </c>
      <c r="AU207" s="208" t="s">
        <v>84</v>
      </c>
      <c r="AY207" s="207" t="s">
        <v>155</v>
      </c>
      <c r="BK207" s="209">
        <f>SUM(BK208:BK220)</f>
        <v>0</v>
      </c>
    </row>
    <row r="208" s="2" customFormat="1" ht="33" customHeight="1">
      <c r="A208" s="37"/>
      <c r="B208" s="38"/>
      <c r="C208" s="210" t="s">
        <v>395</v>
      </c>
      <c r="D208" s="210" t="s">
        <v>156</v>
      </c>
      <c r="E208" s="211" t="s">
        <v>1545</v>
      </c>
      <c r="F208" s="212" t="s">
        <v>1546</v>
      </c>
      <c r="G208" s="213" t="s">
        <v>200</v>
      </c>
      <c r="H208" s="214">
        <v>4.0410000000000004</v>
      </c>
      <c r="I208" s="215"/>
      <c r="J208" s="216">
        <f>ROUND(I208*H208,2)</f>
        <v>0</v>
      </c>
      <c r="K208" s="217"/>
      <c r="L208" s="43"/>
      <c r="M208" s="218" t="s">
        <v>1</v>
      </c>
      <c r="N208" s="219" t="s">
        <v>41</v>
      </c>
      <c r="O208" s="90"/>
      <c r="P208" s="220">
        <f>O208*H208</f>
        <v>0</v>
      </c>
      <c r="Q208" s="220">
        <v>0</v>
      </c>
      <c r="R208" s="220">
        <f>Q208*H208</f>
        <v>0</v>
      </c>
      <c r="S208" s="220">
        <v>2.2000000000000002</v>
      </c>
      <c r="T208" s="221">
        <f>S208*H208</f>
        <v>8.8902000000000019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2" t="s">
        <v>160</v>
      </c>
      <c r="AT208" s="222" t="s">
        <v>156</v>
      </c>
      <c r="AU208" s="222" t="s">
        <v>86</v>
      </c>
      <c r="AY208" s="16" t="s">
        <v>155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6" t="s">
        <v>84</v>
      </c>
      <c r="BK208" s="223">
        <f>ROUND(I208*H208,2)</f>
        <v>0</v>
      </c>
      <c r="BL208" s="16" t="s">
        <v>160</v>
      </c>
      <c r="BM208" s="222" t="s">
        <v>1547</v>
      </c>
    </row>
    <row r="209" s="12" customFormat="1">
      <c r="A209" s="12"/>
      <c r="B209" s="224"/>
      <c r="C209" s="225"/>
      <c r="D209" s="226" t="s">
        <v>162</v>
      </c>
      <c r="E209" s="227" t="s">
        <v>1</v>
      </c>
      <c r="F209" s="228" t="s">
        <v>1548</v>
      </c>
      <c r="G209" s="225"/>
      <c r="H209" s="229">
        <v>1.216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5" t="s">
        <v>162</v>
      </c>
      <c r="AU209" s="235" t="s">
        <v>86</v>
      </c>
      <c r="AV209" s="12" t="s">
        <v>86</v>
      </c>
      <c r="AW209" s="12" t="s">
        <v>32</v>
      </c>
      <c r="AX209" s="12" t="s">
        <v>76</v>
      </c>
      <c r="AY209" s="235" t="s">
        <v>155</v>
      </c>
    </row>
    <row r="210" s="12" customFormat="1">
      <c r="A210" s="12"/>
      <c r="B210" s="224"/>
      <c r="C210" s="225"/>
      <c r="D210" s="226" t="s">
        <v>162</v>
      </c>
      <c r="E210" s="227" t="s">
        <v>1</v>
      </c>
      <c r="F210" s="228" t="s">
        <v>1549</v>
      </c>
      <c r="G210" s="225"/>
      <c r="H210" s="229">
        <v>0.57999999999999996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5" t="s">
        <v>162</v>
      </c>
      <c r="AU210" s="235" t="s">
        <v>86</v>
      </c>
      <c r="AV210" s="12" t="s">
        <v>86</v>
      </c>
      <c r="AW210" s="12" t="s">
        <v>32</v>
      </c>
      <c r="AX210" s="12" t="s">
        <v>76</v>
      </c>
      <c r="AY210" s="235" t="s">
        <v>155</v>
      </c>
    </row>
    <row r="211" s="12" customFormat="1">
      <c r="A211" s="12"/>
      <c r="B211" s="224"/>
      <c r="C211" s="225"/>
      <c r="D211" s="226" t="s">
        <v>162</v>
      </c>
      <c r="E211" s="227" t="s">
        <v>1</v>
      </c>
      <c r="F211" s="228" t="s">
        <v>1550</v>
      </c>
      <c r="G211" s="225"/>
      <c r="H211" s="229">
        <v>1.52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5" t="s">
        <v>162</v>
      </c>
      <c r="AU211" s="235" t="s">
        <v>86</v>
      </c>
      <c r="AV211" s="12" t="s">
        <v>86</v>
      </c>
      <c r="AW211" s="12" t="s">
        <v>32</v>
      </c>
      <c r="AX211" s="12" t="s">
        <v>76</v>
      </c>
      <c r="AY211" s="235" t="s">
        <v>155</v>
      </c>
    </row>
    <row r="212" s="12" customFormat="1">
      <c r="A212" s="12"/>
      <c r="B212" s="224"/>
      <c r="C212" s="225"/>
      <c r="D212" s="226" t="s">
        <v>162</v>
      </c>
      <c r="E212" s="227" t="s">
        <v>1</v>
      </c>
      <c r="F212" s="228" t="s">
        <v>1551</v>
      </c>
      <c r="G212" s="225"/>
      <c r="H212" s="229">
        <v>0.72499999999999998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5" t="s">
        <v>162</v>
      </c>
      <c r="AU212" s="235" t="s">
        <v>86</v>
      </c>
      <c r="AV212" s="12" t="s">
        <v>86</v>
      </c>
      <c r="AW212" s="12" t="s">
        <v>32</v>
      </c>
      <c r="AX212" s="12" t="s">
        <v>76</v>
      </c>
      <c r="AY212" s="235" t="s">
        <v>155</v>
      </c>
    </row>
    <row r="213" s="13" customFormat="1">
      <c r="A213" s="13"/>
      <c r="B213" s="236"/>
      <c r="C213" s="237"/>
      <c r="D213" s="226" t="s">
        <v>162</v>
      </c>
      <c r="E213" s="238" t="s">
        <v>1</v>
      </c>
      <c r="F213" s="239" t="s">
        <v>164</v>
      </c>
      <c r="G213" s="237"/>
      <c r="H213" s="240">
        <v>4.0410000000000004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162</v>
      </c>
      <c r="AU213" s="246" t="s">
        <v>86</v>
      </c>
      <c r="AV213" s="13" t="s">
        <v>160</v>
      </c>
      <c r="AW213" s="13" t="s">
        <v>32</v>
      </c>
      <c r="AX213" s="13" t="s">
        <v>84</v>
      </c>
      <c r="AY213" s="246" t="s">
        <v>155</v>
      </c>
    </row>
    <row r="214" s="2" customFormat="1" ht="16.5" customHeight="1">
      <c r="A214" s="37"/>
      <c r="B214" s="38"/>
      <c r="C214" s="210" t="s">
        <v>400</v>
      </c>
      <c r="D214" s="210" t="s">
        <v>156</v>
      </c>
      <c r="E214" s="211" t="s">
        <v>1552</v>
      </c>
      <c r="F214" s="212" t="s">
        <v>1553</v>
      </c>
      <c r="G214" s="213" t="s">
        <v>175</v>
      </c>
      <c r="H214" s="214">
        <v>18</v>
      </c>
      <c r="I214" s="215"/>
      <c r="J214" s="216">
        <f>ROUND(I214*H214,2)</f>
        <v>0</v>
      </c>
      <c r="K214" s="217"/>
      <c r="L214" s="43"/>
      <c r="M214" s="218" t="s">
        <v>1</v>
      </c>
      <c r="N214" s="219" t="s">
        <v>41</v>
      </c>
      <c r="O214" s="90"/>
      <c r="P214" s="220">
        <f>O214*H214</f>
        <v>0</v>
      </c>
      <c r="Q214" s="220">
        <v>0</v>
      </c>
      <c r="R214" s="220">
        <f>Q214*H214</f>
        <v>0</v>
      </c>
      <c r="S214" s="220">
        <v>0.036999999999999998</v>
      </c>
      <c r="T214" s="221">
        <f>S214*H214</f>
        <v>0.66599999999999993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2" t="s">
        <v>191</v>
      </c>
      <c r="AT214" s="222" t="s">
        <v>156</v>
      </c>
      <c r="AU214" s="222" t="s">
        <v>86</v>
      </c>
      <c r="AY214" s="16" t="s">
        <v>155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84</v>
      </c>
      <c r="BK214" s="223">
        <f>ROUND(I214*H214,2)</f>
        <v>0</v>
      </c>
      <c r="BL214" s="16" t="s">
        <v>191</v>
      </c>
      <c r="BM214" s="222" t="s">
        <v>1554</v>
      </c>
    </row>
    <row r="215" s="2" customFormat="1" ht="24.15" customHeight="1">
      <c r="A215" s="37"/>
      <c r="B215" s="38"/>
      <c r="C215" s="210" t="s">
        <v>404</v>
      </c>
      <c r="D215" s="210" t="s">
        <v>156</v>
      </c>
      <c r="E215" s="211" t="s">
        <v>1555</v>
      </c>
      <c r="F215" s="212" t="s">
        <v>1556</v>
      </c>
      <c r="G215" s="213" t="s">
        <v>175</v>
      </c>
      <c r="H215" s="214">
        <v>42</v>
      </c>
      <c r="I215" s="215"/>
      <c r="J215" s="216">
        <f>ROUND(I215*H215,2)</f>
        <v>0</v>
      </c>
      <c r="K215" s="217"/>
      <c r="L215" s="43"/>
      <c r="M215" s="218" t="s">
        <v>1</v>
      </c>
      <c r="N215" s="219" t="s">
        <v>41</v>
      </c>
      <c r="O215" s="90"/>
      <c r="P215" s="220">
        <f>O215*H215</f>
        <v>0</v>
      </c>
      <c r="Q215" s="220">
        <v>0</v>
      </c>
      <c r="R215" s="220">
        <f>Q215*H215</f>
        <v>0</v>
      </c>
      <c r="S215" s="220">
        <v>0.0060000000000000001</v>
      </c>
      <c r="T215" s="221">
        <f>S215*H215</f>
        <v>0.252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2" t="s">
        <v>160</v>
      </c>
      <c r="AT215" s="222" t="s">
        <v>156</v>
      </c>
      <c r="AU215" s="222" t="s">
        <v>86</v>
      </c>
      <c r="AY215" s="16" t="s">
        <v>155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84</v>
      </c>
      <c r="BK215" s="223">
        <f>ROUND(I215*H215,2)</f>
        <v>0</v>
      </c>
      <c r="BL215" s="16" t="s">
        <v>160</v>
      </c>
      <c r="BM215" s="222" t="s">
        <v>1557</v>
      </c>
    </row>
    <row r="216" s="2" customFormat="1" ht="24.15" customHeight="1">
      <c r="A216" s="37"/>
      <c r="B216" s="38"/>
      <c r="C216" s="210" t="s">
        <v>411</v>
      </c>
      <c r="D216" s="210" t="s">
        <v>156</v>
      </c>
      <c r="E216" s="211" t="s">
        <v>1558</v>
      </c>
      <c r="F216" s="212" t="s">
        <v>1559</v>
      </c>
      <c r="G216" s="213" t="s">
        <v>175</v>
      </c>
      <c r="H216" s="214">
        <v>51</v>
      </c>
      <c r="I216" s="215"/>
      <c r="J216" s="216">
        <f>ROUND(I216*H216,2)</f>
        <v>0</v>
      </c>
      <c r="K216" s="217"/>
      <c r="L216" s="43"/>
      <c r="M216" s="218" t="s">
        <v>1</v>
      </c>
      <c r="N216" s="219" t="s">
        <v>41</v>
      </c>
      <c r="O216" s="90"/>
      <c r="P216" s="220">
        <f>O216*H216</f>
        <v>0</v>
      </c>
      <c r="Q216" s="220">
        <v>0</v>
      </c>
      <c r="R216" s="220">
        <f>Q216*H216</f>
        <v>0</v>
      </c>
      <c r="S216" s="220">
        <v>0.0089999999999999993</v>
      </c>
      <c r="T216" s="221">
        <f>S216*H216</f>
        <v>0.45899999999999996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160</v>
      </c>
      <c r="AT216" s="222" t="s">
        <v>156</v>
      </c>
      <c r="AU216" s="222" t="s">
        <v>86</v>
      </c>
      <c r="AY216" s="16" t="s">
        <v>155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84</v>
      </c>
      <c r="BK216" s="223">
        <f>ROUND(I216*H216,2)</f>
        <v>0</v>
      </c>
      <c r="BL216" s="16" t="s">
        <v>160</v>
      </c>
      <c r="BM216" s="222" t="s">
        <v>1560</v>
      </c>
    </row>
    <row r="217" s="2" customFormat="1" ht="24.15" customHeight="1">
      <c r="A217" s="37"/>
      <c r="B217" s="38"/>
      <c r="C217" s="210" t="s">
        <v>415</v>
      </c>
      <c r="D217" s="210" t="s">
        <v>156</v>
      </c>
      <c r="E217" s="211" t="s">
        <v>1561</v>
      </c>
      <c r="F217" s="212" t="s">
        <v>1562</v>
      </c>
      <c r="G217" s="213" t="s">
        <v>175</v>
      </c>
      <c r="H217" s="214">
        <v>56</v>
      </c>
      <c r="I217" s="215"/>
      <c r="J217" s="216">
        <f>ROUND(I217*H217,2)</f>
        <v>0</v>
      </c>
      <c r="K217" s="217"/>
      <c r="L217" s="43"/>
      <c r="M217" s="218" t="s">
        <v>1</v>
      </c>
      <c r="N217" s="219" t="s">
        <v>41</v>
      </c>
      <c r="O217" s="90"/>
      <c r="P217" s="220">
        <f>O217*H217</f>
        <v>0</v>
      </c>
      <c r="Q217" s="220">
        <v>0</v>
      </c>
      <c r="R217" s="220">
        <f>Q217*H217</f>
        <v>0</v>
      </c>
      <c r="S217" s="220">
        <v>0.012999999999999999</v>
      </c>
      <c r="T217" s="221">
        <f>S217*H217</f>
        <v>0.72799999999999998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160</v>
      </c>
      <c r="AT217" s="222" t="s">
        <v>156</v>
      </c>
      <c r="AU217" s="222" t="s">
        <v>86</v>
      </c>
      <c r="AY217" s="16" t="s">
        <v>155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84</v>
      </c>
      <c r="BK217" s="223">
        <f>ROUND(I217*H217,2)</f>
        <v>0</v>
      </c>
      <c r="BL217" s="16" t="s">
        <v>160</v>
      </c>
      <c r="BM217" s="222" t="s">
        <v>1563</v>
      </c>
    </row>
    <row r="218" s="2" customFormat="1" ht="24.15" customHeight="1">
      <c r="A218" s="37"/>
      <c r="B218" s="38"/>
      <c r="C218" s="210" t="s">
        <v>422</v>
      </c>
      <c r="D218" s="210" t="s">
        <v>156</v>
      </c>
      <c r="E218" s="211" t="s">
        <v>1564</v>
      </c>
      <c r="F218" s="212" t="s">
        <v>1565</v>
      </c>
      <c r="G218" s="213" t="s">
        <v>175</v>
      </c>
      <c r="H218" s="214">
        <v>58</v>
      </c>
      <c r="I218" s="215"/>
      <c r="J218" s="216">
        <f>ROUND(I218*H218,2)</f>
        <v>0</v>
      </c>
      <c r="K218" s="217"/>
      <c r="L218" s="43"/>
      <c r="M218" s="218" t="s">
        <v>1</v>
      </c>
      <c r="N218" s="219" t="s">
        <v>41</v>
      </c>
      <c r="O218" s="90"/>
      <c r="P218" s="220">
        <f>O218*H218</f>
        <v>0</v>
      </c>
      <c r="Q218" s="220">
        <v>0</v>
      </c>
      <c r="R218" s="220">
        <f>Q218*H218</f>
        <v>0</v>
      </c>
      <c r="S218" s="220">
        <v>0.017999999999999999</v>
      </c>
      <c r="T218" s="221">
        <f>S218*H218</f>
        <v>1.0439999999999998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160</v>
      </c>
      <c r="AT218" s="222" t="s">
        <v>156</v>
      </c>
      <c r="AU218" s="222" t="s">
        <v>86</v>
      </c>
      <c r="AY218" s="16" t="s">
        <v>155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84</v>
      </c>
      <c r="BK218" s="223">
        <f>ROUND(I218*H218,2)</f>
        <v>0</v>
      </c>
      <c r="BL218" s="16" t="s">
        <v>160</v>
      </c>
      <c r="BM218" s="222" t="s">
        <v>1566</v>
      </c>
    </row>
    <row r="219" s="2" customFormat="1" ht="24.15" customHeight="1">
      <c r="A219" s="37"/>
      <c r="B219" s="38"/>
      <c r="C219" s="210" t="s">
        <v>427</v>
      </c>
      <c r="D219" s="210" t="s">
        <v>156</v>
      </c>
      <c r="E219" s="211" t="s">
        <v>1567</v>
      </c>
      <c r="F219" s="212" t="s">
        <v>1568</v>
      </c>
      <c r="G219" s="213" t="s">
        <v>175</v>
      </c>
      <c r="H219" s="214">
        <v>24</v>
      </c>
      <c r="I219" s="215"/>
      <c r="J219" s="216">
        <f>ROUND(I219*H219,2)</f>
        <v>0</v>
      </c>
      <c r="K219" s="217"/>
      <c r="L219" s="43"/>
      <c r="M219" s="218" t="s">
        <v>1</v>
      </c>
      <c r="N219" s="219" t="s">
        <v>41</v>
      </c>
      <c r="O219" s="90"/>
      <c r="P219" s="220">
        <f>O219*H219</f>
        <v>0</v>
      </c>
      <c r="Q219" s="220">
        <v>0</v>
      </c>
      <c r="R219" s="220">
        <f>Q219*H219</f>
        <v>0</v>
      </c>
      <c r="S219" s="220">
        <v>0.027</v>
      </c>
      <c r="T219" s="221">
        <f>S219*H219</f>
        <v>0.64800000000000002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2" t="s">
        <v>160</v>
      </c>
      <c r="AT219" s="222" t="s">
        <v>156</v>
      </c>
      <c r="AU219" s="222" t="s">
        <v>86</v>
      </c>
      <c r="AY219" s="16" t="s">
        <v>155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84</v>
      </c>
      <c r="BK219" s="223">
        <f>ROUND(I219*H219,2)</f>
        <v>0</v>
      </c>
      <c r="BL219" s="16" t="s">
        <v>160</v>
      </c>
      <c r="BM219" s="222" t="s">
        <v>1569</v>
      </c>
    </row>
    <row r="220" s="2" customFormat="1" ht="24.15" customHeight="1">
      <c r="A220" s="37"/>
      <c r="B220" s="38"/>
      <c r="C220" s="210" t="s">
        <v>461</v>
      </c>
      <c r="D220" s="210" t="s">
        <v>156</v>
      </c>
      <c r="E220" s="211" t="s">
        <v>1570</v>
      </c>
      <c r="F220" s="212" t="s">
        <v>1571</v>
      </c>
      <c r="G220" s="213" t="s">
        <v>175</v>
      </c>
      <c r="H220" s="214">
        <v>9</v>
      </c>
      <c r="I220" s="215"/>
      <c r="J220" s="216">
        <f>ROUND(I220*H220,2)</f>
        <v>0</v>
      </c>
      <c r="K220" s="217"/>
      <c r="L220" s="43"/>
      <c r="M220" s="218" t="s">
        <v>1</v>
      </c>
      <c r="N220" s="219" t="s">
        <v>41</v>
      </c>
      <c r="O220" s="90"/>
      <c r="P220" s="220">
        <f>O220*H220</f>
        <v>0</v>
      </c>
      <c r="Q220" s="220">
        <v>0</v>
      </c>
      <c r="R220" s="220">
        <f>Q220*H220</f>
        <v>0</v>
      </c>
      <c r="S220" s="220">
        <v>0.040000000000000001</v>
      </c>
      <c r="T220" s="221">
        <f>S220*H220</f>
        <v>0.35999999999999999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160</v>
      </c>
      <c r="AT220" s="222" t="s">
        <v>156</v>
      </c>
      <c r="AU220" s="222" t="s">
        <v>86</v>
      </c>
      <c r="AY220" s="16" t="s">
        <v>155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84</v>
      </c>
      <c r="BK220" s="223">
        <f>ROUND(I220*H220,2)</f>
        <v>0</v>
      </c>
      <c r="BL220" s="16" t="s">
        <v>160</v>
      </c>
      <c r="BM220" s="222" t="s">
        <v>1572</v>
      </c>
    </row>
    <row r="221" s="11" customFormat="1" ht="22.8" customHeight="1">
      <c r="A221" s="11"/>
      <c r="B221" s="196"/>
      <c r="C221" s="197"/>
      <c r="D221" s="198" t="s">
        <v>75</v>
      </c>
      <c r="E221" s="267" t="s">
        <v>1573</v>
      </c>
      <c r="F221" s="267" t="s">
        <v>1574</v>
      </c>
      <c r="G221" s="197"/>
      <c r="H221" s="197"/>
      <c r="I221" s="200"/>
      <c r="J221" s="268">
        <f>BK221</f>
        <v>0</v>
      </c>
      <c r="K221" s="197"/>
      <c r="L221" s="202"/>
      <c r="M221" s="203"/>
      <c r="N221" s="204"/>
      <c r="O221" s="204"/>
      <c r="P221" s="205">
        <f>SUM(P222:P228)</f>
        <v>0</v>
      </c>
      <c r="Q221" s="204"/>
      <c r="R221" s="205">
        <f>SUM(R222:R228)</f>
        <v>0</v>
      </c>
      <c r="S221" s="204"/>
      <c r="T221" s="206">
        <f>SUM(T222:T228)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207" t="s">
        <v>84</v>
      </c>
      <c r="AT221" s="208" t="s">
        <v>75</v>
      </c>
      <c r="AU221" s="208" t="s">
        <v>84</v>
      </c>
      <c r="AY221" s="207" t="s">
        <v>155</v>
      </c>
      <c r="BK221" s="209">
        <f>SUM(BK222:BK228)</f>
        <v>0</v>
      </c>
    </row>
    <row r="222" s="2" customFormat="1" ht="24.15" customHeight="1">
      <c r="A222" s="37"/>
      <c r="B222" s="38"/>
      <c r="C222" s="210" t="s">
        <v>434</v>
      </c>
      <c r="D222" s="210" t="s">
        <v>156</v>
      </c>
      <c r="E222" s="211" t="s">
        <v>1575</v>
      </c>
      <c r="F222" s="212" t="s">
        <v>1576</v>
      </c>
      <c r="G222" s="213" t="s">
        <v>340</v>
      </c>
      <c r="H222" s="214">
        <v>17.434999999999999</v>
      </c>
      <c r="I222" s="215"/>
      <c r="J222" s="216">
        <f>ROUND(I222*H222,2)</f>
        <v>0</v>
      </c>
      <c r="K222" s="217"/>
      <c r="L222" s="43"/>
      <c r="M222" s="218" t="s">
        <v>1</v>
      </c>
      <c r="N222" s="219" t="s">
        <v>41</v>
      </c>
      <c r="O222" s="90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160</v>
      </c>
      <c r="AT222" s="222" t="s">
        <v>156</v>
      </c>
      <c r="AU222" s="222" t="s">
        <v>86</v>
      </c>
      <c r="AY222" s="16" t="s">
        <v>155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84</v>
      </c>
      <c r="BK222" s="223">
        <f>ROUND(I222*H222,2)</f>
        <v>0</v>
      </c>
      <c r="BL222" s="16" t="s">
        <v>160</v>
      </c>
      <c r="BM222" s="222" t="s">
        <v>1577</v>
      </c>
    </row>
    <row r="223" s="2" customFormat="1" ht="24.15" customHeight="1">
      <c r="A223" s="37"/>
      <c r="B223" s="38"/>
      <c r="C223" s="210" t="s">
        <v>481</v>
      </c>
      <c r="D223" s="210" t="s">
        <v>156</v>
      </c>
      <c r="E223" s="211" t="s">
        <v>1578</v>
      </c>
      <c r="F223" s="212" t="s">
        <v>1579</v>
      </c>
      <c r="G223" s="213" t="s">
        <v>340</v>
      </c>
      <c r="H223" s="214">
        <v>87.174999999999997</v>
      </c>
      <c r="I223" s="215"/>
      <c r="J223" s="216">
        <f>ROUND(I223*H223,2)</f>
        <v>0</v>
      </c>
      <c r="K223" s="217"/>
      <c r="L223" s="43"/>
      <c r="M223" s="218" t="s">
        <v>1</v>
      </c>
      <c r="N223" s="219" t="s">
        <v>41</v>
      </c>
      <c r="O223" s="90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160</v>
      </c>
      <c r="AT223" s="222" t="s">
        <v>156</v>
      </c>
      <c r="AU223" s="222" t="s">
        <v>86</v>
      </c>
      <c r="AY223" s="16" t="s">
        <v>155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84</v>
      </c>
      <c r="BK223" s="223">
        <f>ROUND(I223*H223,2)</f>
        <v>0</v>
      </c>
      <c r="BL223" s="16" t="s">
        <v>160</v>
      </c>
      <c r="BM223" s="222" t="s">
        <v>1580</v>
      </c>
    </row>
    <row r="224" s="12" customFormat="1">
      <c r="A224" s="12"/>
      <c r="B224" s="224"/>
      <c r="C224" s="225"/>
      <c r="D224" s="226" t="s">
        <v>162</v>
      </c>
      <c r="E224" s="225"/>
      <c r="F224" s="228" t="s">
        <v>1581</v>
      </c>
      <c r="G224" s="225"/>
      <c r="H224" s="229">
        <v>87.174999999999997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5" t="s">
        <v>162</v>
      </c>
      <c r="AU224" s="235" t="s">
        <v>86</v>
      </c>
      <c r="AV224" s="12" t="s">
        <v>86</v>
      </c>
      <c r="AW224" s="12" t="s">
        <v>4</v>
      </c>
      <c r="AX224" s="12" t="s">
        <v>84</v>
      </c>
      <c r="AY224" s="235" t="s">
        <v>155</v>
      </c>
    </row>
    <row r="225" s="2" customFormat="1" ht="33" customHeight="1">
      <c r="A225" s="37"/>
      <c r="B225" s="38"/>
      <c r="C225" s="210" t="s">
        <v>488</v>
      </c>
      <c r="D225" s="210" t="s">
        <v>156</v>
      </c>
      <c r="E225" s="211" t="s">
        <v>1582</v>
      </c>
      <c r="F225" s="212" t="s">
        <v>1583</v>
      </c>
      <c r="G225" s="213" t="s">
        <v>340</v>
      </c>
      <c r="H225" s="214">
        <v>9.25</v>
      </c>
      <c r="I225" s="215"/>
      <c r="J225" s="216">
        <f>ROUND(I225*H225,2)</f>
        <v>0</v>
      </c>
      <c r="K225" s="217"/>
      <c r="L225" s="43"/>
      <c r="M225" s="218" t="s">
        <v>1</v>
      </c>
      <c r="N225" s="219" t="s">
        <v>41</v>
      </c>
      <c r="O225" s="90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160</v>
      </c>
      <c r="AT225" s="222" t="s">
        <v>156</v>
      </c>
      <c r="AU225" s="222" t="s">
        <v>86</v>
      </c>
      <c r="AY225" s="16" t="s">
        <v>155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84</v>
      </c>
      <c r="BK225" s="223">
        <f>ROUND(I225*H225,2)</f>
        <v>0</v>
      </c>
      <c r="BL225" s="16" t="s">
        <v>160</v>
      </c>
      <c r="BM225" s="222" t="s">
        <v>1584</v>
      </c>
    </row>
    <row r="226" s="2" customFormat="1" ht="33" customHeight="1">
      <c r="A226" s="37"/>
      <c r="B226" s="38"/>
      <c r="C226" s="210" t="s">
        <v>381</v>
      </c>
      <c r="D226" s="210" t="s">
        <v>156</v>
      </c>
      <c r="E226" s="211" t="s">
        <v>1585</v>
      </c>
      <c r="F226" s="212" t="s">
        <v>1586</v>
      </c>
      <c r="G226" s="213" t="s">
        <v>340</v>
      </c>
      <c r="H226" s="214">
        <v>3.4910000000000001</v>
      </c>
      <c r="I226" s="215"/>
      <c r="J226" s="216">
        <f>ROUND(I226*H226,2)</f>
        <v>0</v>
      </c>
      <c r="K226" s="217"/>
      <c r="L226" s="43"/>
      <c r="M226" s="218" t="s">
        <v>1</v>
      </c>
      <c r="N226" s="219" t="s">
        <v>41</v>
      </c>
      <c r="O226" s="90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160</v>
      </c>
      <c r="AT226" s="222" t="s">
        <v>156</v>
      </c>
      <c r="AU226" s="222" t="s">
        <v>86</v>
      </c>
      <c r="AY226" s="16" t="s">
        <v>155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84</v>
      </c>
      <c r="BK226" s="223">
        <f>ROUND(I226*H226,2)</f>
        <v>0</v>
      </c>
      <c r="BL226" s="16" t="s">
        <v>160</v>
      </c>
      <c r="BM226" s="222" t="s">
        <v>1587</v>
      </c>
    </row>
    <row r="227" s="2" customFormat="1" ht="24.15" customHeight="1">
      <c r="A227" s="37"/>
      <c r="B227" s="38"/>
      <c r="C227" s="210" t="s">
        <v>512</v>
      </c>
      <c r="D227" s="210" t="s">
        <v>156</v>
      </c>
      <c r="E227" s="211" t="s">
        <v>1588</v>
      </c>
      <c r="F227" s="212" t="s">
        <v>1589</v>
      </c>
      <c r="G227" s="213" t="s">
        <v>340</v>
      </c>
      <c r="H227" s="214">
        <v>0.16500000000000001</v>
      </c>
      <c r="I227" s="215"/>
      <c r="J227" s="216">
        <f>ROUND(I227*H227,2)</f>
        <v>0</v>
      </c>
      <c r="K227" s="217"/>
      <c r="L227" s="43"/>
      <c r="M227" s="218" t="s">
        <v>1</v>
      </c>
      <c r="N227" s="219" t="s">
        <v>41</v>
      </c>
      <c r="O227" s="90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2" t="s">
        <v>160</v>
      </c>
      <c r="AT227" s="222" t="s">
        <v>156</v>
      </c>
      <c r="AU227" s="222" t="s">
        <v>86</v>
      </c>
      <c r="AY227" s="16" t="s">
        <v>155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6" t="s">
        <v>84</v>
      </c>
      <c r="BK227" s="223">
        <f>ROUND(I227*H227,2)</f>
        <v>0</v>
      </c>
      <c r="BL227" s="16" t="s">
        <v>160</v>
      </c>
      <c r="BM227" s="222" t="s">
        <v>1590</v>
      </c>
    </row>
    <row r="228" s="2" customFormat="1" ht="33" customHeight="1">
      <c r="A228" s="37"/>
      <c r="B228" s="38"/>
      <c r="C228" s="210" t="s">
        <v>519</v>
      </c>
      <c r="D228" s="210" t="s">
        <v>156</v>
      </c>
      <c r="E228" s="211" t="s">
        <v>1591</v>
      </c>
      <c r="F228" s="212" t="s">
        <v>1592</v>
      </c>
      <c r="G228" s="213" t="s">
        <v>340</v>
      </c>
      <c r="H228" s="214">
        <v>4.5289999999999999</v>
      </c>
      <c r="I228" s="215"/>
      <c r="J228" s="216">
        <f>ROUND(I228*H228,2)</f>
        <v>0</v>
      </c>
      <c r="K228" s="217"/>
      <c r="L228" s="43"/>
      <c r="M228" s="218" t="s">
        <v>1</v>
      </c>
      <c r="N228" s="219" t="s">
        <v>41</v>
      </c>
      <c r="O228" s="90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2" t="s">
        <v>160</v>
      </c>
      <c r="AT228" s="222" t="s">
        <v>156</v>
      </c>
      <c r="AU228" s="222" t="s">
        <v>86</v>
      </c>
      <c r="AY228" s="16" t="s">
        <v>155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6" t="s">
        <v>84</v>
      </c>
      <c r="BK228" s="223">
        <f>ROUND(I228*H228,2)</f>
        <v>0</v>
      </c>
      <c r="BL228" s="16" t="s">
        <v>160</v>
      </c>
      <c r="BM228" s="222" t="s">
        <v>1593</v>
      </c>
    </row>
    <row r="229" s="11" customFormat="1" ht="25.92" customHeight="1">
      <c r="A229" s="11"/>
      <c r="B229" s="196"/>
      <c r="C229" s="197"/>
      <c r="D229" s="198" t="s">
        <v>75</v>
      </c>
      <c r="E229" s="199" t="s">
        <v>1594</v>
      </c>
      <c r="F229" s="199" t="s">
        <v>1595</v>
      </c>
      <c r="G229" s="197"/>
      <c r="H229" s="197"/>
      <c r="I229" s="200"/>
      <c r="J229" s="201">
        <f>BK229</f>
        <v>0</v>
      </c>
      <c r="K229" s="197"/>
      <c r="L229" s="202"/>
      <c r="M229" s="203"/>
      <c r="N229" s="204"/>
      <c r="O229" s="204"/>
      <c r="P229" s="205">
        <f>P230+P232+P266+P316+P392</f>
        <v>0</v>
      </c>
      <c r="Q229" s="204"/>
      <c r="R229" s="205">
        <f>R230+R232+R266+R316+R392</f>
        <v>2.4637799999999994</v>
      </c>
      <c r="S229" s="204"/>
      <c r="T229" s="206">
        <f>T230+T232+T266+T316+T392</f>
        <v>4.3880699999999999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207" t="s">
        <v>86</v>
      </c>
      <c r="AT229" s="208" t="s">
        <v>75</v>
      </c>
      <c r="AU229" s="208" t="s">
        <v>76</v>
      </c>
      <c r="AY229" s="207" t="s">
        <v>155</v>
      </c>
      <c r="BK229" s="209">
        <f>BK230+BK232+BK266+BK316+BK392</f>
        <v>0</v>
      </c>
    </row>
    <row r="230" s="11" customFormat="1" ht="22.8" customHeight="1">
      <c r="A230" s="11"/>
      <c r="B230" s="196"/>
      <c r="C230" s="197"/>
      <c r="D230" s="198" t="s">
        <v>75</v>
      </c>
      <c r="E230" s="267" t="s">
        <v>1596</v>
      </c>
      <c r="F230" s="267" t="s">
        <v>1597</v>
      </c>
      <c r="G230" s="197"/>
      <c r="H230" s="197"/>
      <c r="I230" s="200"/>
      <c r="J230" s="268">
        <f>BK230</f>
        <v>0</v>
      </c>
      <c r="K230" s="197"/>
      <c r="L230" s="202"/>
      <c r="M230" s="203"/>
      <c r="N230" s="204"/>
      <c r="O230" s="204"/>
      <c r="P230" s="205">
        <f>P231</f>
        <v>0</v>
      </c>
      <c r="Q230" s="204"/>
      <c r="R230" s="205">
        <f>R231</f>
        <v>0</v>
      </c>
      <c r="S230" s="204"/>
      <c r="T230" s="206">
        <f>T231</f>
        <v>0.16519999999999999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07" t="s">
        <v>86</v>
      </c>
      <c r="AT230" s="208" t="s">
        <v>75</v>
      </c>
      <c r="AU230" s="208" t="s">
        <v>84</v>
      </c>
      <c r="AY230" s="207" t="s">
        <v>155</v>
      </c>
      <c r="BK230" s="209">
        <f>BK231</f>
        <v>0</v>
      </c>
    </row>
    <row r="231" s="2" customFormat="1" ht="24.15" customHeight="1">
      <c r="A231" s="37"/>
      <c r="B231" s="38"/>
      <c r="C231" s="210" t="s">
        <v>524</v>
      </c>
      <c r="D231" s="210" t="s">
        <v>156</v>
      </c>
      <c r="E231" s="211" t="s">
        <v>1598</v>
      </c>
      <c r="F231" s="212" t="s">
        <v>1599</v>
      </c>
      <c r="G231" s="213" t="s">
        <v>175</v>
      </c>
      <c r="H231" s="214">
        <v>295</v>
      </c>
      <c r="I231" s="215"/>
      <c r="J231" s="216">
        <f>ROUND(I231*H231,2)</f>
        <v>0</v>
      </c>
      <c r="K231" s="217"/>
      <c r="L231" s="43"/>
      <c r="M231" s="218" t="s">
        <v>1</v>
      </c>
      <c r="N231" s="219" t="s">
        <v>41</v>
      </c>
      <c r="O231" s="90"/>
      <c r="P231" s="220">
        <f>O231*H231</f>
        <v>0</v>
      </c>
      <c r="Q231" s="220">
        <v>0</v>
      </c>
      <c r="R231" s="220">
        <f>Q231*H231</f>
        <v>0</v>
      </c>
      <c r="S231" s="220">
        <v>0.00055999999999999995</v>
      </c>
      <c r="T231" s="221">
        <f>S231*H231</f>
        <v>0.16519999999999999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191</v>
      </c>
      <c r="AT231" s="222" t="s">
        <v>156</v>
      </c>
      <c r="AU231" s="222" t="s">
        <v>86</v>
      </c>
      <c r="AY231" s="16" t="s">
        <v>155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84</v>
      </c>
      <c r="BK231" s="223">
        <f>ROUND(I231*H231,2)</f>
        <v>0</v>
      </c>
      <c r="BL231" s="16" t="s">
        <v>191</v>
      </c>
      <c r="BM231" s="222" t="s">
        <v>1600</v>
      </c>
    </row>
    <row r="232" s="11" customFormat="1" ht="22.8" customHeight="1">
      <c r="A232" s="11"/>
      <c r="B232" s="196"/>
      <c r="C232" s="197"/>
      <c r="D232" s="198" t="s">
        <v>75</v>
      </c>
      <c r="E232" s="267" t="s">
        <v>1601</v>
      </c>
      <c r="F232" s="267" t="s">
        <v>1602</v>
      </c>
      <c r="G232" s="197"/>
      <c r="H232" s="197"/>
      <c r="I232" s="200"/>
      <c r="J232" s="268">
        <f>BK232</f>
        <v>0</v>
      </c>
      <c r="K232" s="197"/>
      <c r="L232" s="202"/>
      <c r="M232" s="203"/>
      <c r="N232" s="204"/>
      <c r="O232" s="204"/>
      <c r="P232" s="205">
        <f>SUM(P233:P265)</f>
        <v>0</v>
      </c>
      <c r="Q232" s="204"/>
      <c r="R232" s="205">
        <f>SUM(R233:R265)</f>
        <v>0.22064</v>
      </c>
      <c r="S232" s="204"/>
      <c r="T232" s="206">
        <f>SUM(T233:T265)</f>
        <v>1.7302200000000001</v>
      </c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R232" s="207" t="s">
        <v>86</v>
      </c>
      <c r="AT232" s="208" t="s">
        <v>75</v>
      </c>
      <c r="AU232" s="208" t="s">
        <v>84</v>
      </c>
      <c r="AY232" s="207" t="s">
        <v>155</v>
      </c>
      <c r="BK232" s="209">
        <f>SUM(BK233:BK265)</f>
        <v>0</v>
      </c>
    </row>
    <row r="233" s="2" customFormat="1" ht="16.5" customHeight="1">
      <c r="A233" s="37"/>
      <c r="B233" s="38"/>
      <c r="C233" s="210" t="s">
        <v>532</v>
      </c>
      <c r="D233" s="210" t="s">
        <v>156</v>
      </c>
      <c r="E233" s="211" t="s">
        <v>1603</v>
      </c>
      <c r="F233" s="212" t="s">
        <v>1604</v>
      </c>
      <c r="G233" s="213" t="s">
        <v>175</v>
      </c>
      <c r="H233" s="214">
        <v>76</v>
      </c>
      <c r="I233" s="215"/>
      <c r="J233" s="216">
        <f>ROUND(I233*H233,2)</f>
        <v>0</v>
      </c>
      <c r="K233" s="217"/>
      <c r="L233" s="43"/>
      <c r="M233" s="218" t="s">
        <v>1</v>
      </c>
      <c r="N233" s="219" t="s">
        <v>41</v>
      </c>
      <c r="O233" s="90"/>
      <c r="P233" s="220">
        <f>O233*H233</f>
        <v>0</v>
      </c>
      <c r="Q233" s="220">
        <v>0</v>
      </c>
      <c r="R233" s="220">
        <f>Q233*H233</f>
        <v>0</v>
      </c>
      <c r="S233" s="220">
        <v>0.014919999999999999</v>
      </c>
      <c r="T233" s="221">
        <f>S233*H233</f>
        <v>1.13392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191</v>
      </c>
      <c r="AT233" s="222" t="s">
        <v>156</v>
      </c>
      <c r="AU233" s="222" t="s">
        <v>86</v>
      </c>
      <c r="AY233" s="16" t="s">
        <v>155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84</v>
      </c>
      <c r="BK233" s="223">
        <f>ROUND(I233*H233,2)</f>
        <v>0</v>
      </c>
      <c r="BL233" s="16" t="s">
        <v>191</v>
      </c>
      <c r="BM233" s="222" t="s">
        <v>1605</v>
      </c>
    </row>
    <row r="234" s="2" customFormat="1" ht="16.5" customHeight="1">
      <c r="A234" s="37"/>
      <c r="B234" s="38"/>
      <c r="C234" s="210" t="s">
        <v>409</v>
      </c>
      <c r="D234" s="210" t="s">
        <v>156</v>
      </c>
      <c r="E234" s="211" t="s">
        <v>1606</v>
      </c>
      <c r="F234" s="212" t="s">
        <v>1607</v>
      </c>
      <c r="G234" s="213" t="s">
        <v>189</v>
      </c>
      <c r="H234" s="214">
        <v>8</v>
      </c>
      <c r="I234" s="215"/>
      <c r="J234" s="216">
        <f>ROUND(I234*H234,2)</f>
        <v>0</v>
      </c>
      <c r="K234" s="217"/>
      <c r="L234" s="43"/>
      <c r="M234" s="218" t="s">
        <v>1</v>
      </c>
      <c r="N234" s="219" t="s">
        <v>41</v>
      </c>
      <c r="O234" s="90"/>
      <c r="P234" s="220">
        <f>O234*H234</f>
        <v>0</v>
      </c>
      <c r="Q234" s="220">
        <v>0.00157</v>
      </c>
      <c r="R234" s="220">
        <f>Q234*H234</f>
        <v>0.01256</v>
      </c>
      <c r="S234" s="220">
        <v>0</v>
      </c>
      <c r="T234" s="22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2" t="s">
        <v>191</v>
      </c>
      <c r="AT234" s="222" t="s">
        <v>156</v>
      </c>
      <c r="AU234" s="222" t="s">
        <v>86</v>
      </c>
      <c r="AY234" s="16" t="s">
        <v>155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6" t="s">
        <v>84</v>
      </c>
      <c r="BK234" s="223">
        <f>ROUND(I234*H234,2)</f>
        <v>0</v>
      </c>
      <c r="BL234" s="16" t="s">
        <v>191</v>
      </c>
      <c r="BM234" s="222" t="s">
        <v>1608</v>
      </c>
    </row>
    <row r="235" s="2" customFormat="1" ht="16.5" customHeight="1">
      <c r="A235" s="37"/>
      <c r="B235" s="38"/>
      <c r="C235" s="210" t="s">
        <v>530</v>
      </c>
      <c r="D235" s="210" t="s">
        <v>156</v>
      </c>
      <c r="E235" s="211" t="s">
        <v>1609</v>
      </c>
      <c r="F235" s="212" t="s">
        <v>1610</v>
      </c>
      <c r="G235" s="213" t="s">
        <v>189</v>
      </c>
      <c r="H235" s="214">
        <v>3</v>
      </c>
      <c r="I235" s="215"/>
      <c r="J235" s="216">
        <f>ROUND(I235*H235,2)</f>
        <v>0</v>
      </c>
      <c r="K235" s="217"/>
      <c r="L235" s="43"/>
      <c r="M235" s="218" t="s">
        <v>1</v>
      </c>
      <c r="N235" s="219" t="s">
        <v>41</v>
      </c>
      <c r="O235" s="90"/>
      <c r="P235" s="220">
        <f>O235*H235</f>
        <v>0</v>
      </c>
      <c r="Q235" s="220">
        <v>0.0020200000000000001</v>
      </c>
      <c r="R235" s="220">
        <f>Q235*H235</f>
        <v>0.0060600000000000003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191</v>
      </c>
      <c r="AT235" s="222" t="s">
        <v>156</v>
      </c>
      <c r="AU235" s="222" t="s">
        <v>86</v>
      </c>
      <c r="AY235" s="16" t="s">
        <v>155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84</v>
      </c>
      <c r="BK235" s="223">
        <f>ROUND(I235*H235,2)</f>
        <v>0</v>
      </c>
      <c r="BL235" s="16" t="s">
        <v>191</v>
      </c>
      <c r="BM235" s="222" t="s">
        <v>1611</v>
      </c>
    </row>
    <row r="236" s="2" customFormat="1" ht="16.5" customHeight="1">
      <c r="A236" s="37"/>
      <c r="B236" s="38"/>
      <c r="C236" s="210" t="s">
        <v>543</v>
      </c>
      <c r="D236" s="210" t="s">
        <v>156</v>
      </c>
      <c r="E236" s="211" t="s">
        <v>1612</v>
      </c>
      <c r="F236" s="212" t="s">
        <v>1613</v>
      </c>
      <c r="G236" s="213" t="s">
        <v>189</v>
      </c>
      <c r="H236" s="214">
        <v>2</v>
      </c>
      <c r="I236" s="215"/>
      <c r="J236" s="216">
        <f>ROUND(I236*H236,2)</f>
        <v>0</v>
      </c>
      <c r="K236" s="217"/>
      <c r="L236" s="43"/>
      <c r="M236" s="218" t="s">
        <v>1</v>
      </c>
      <c r="N236" s="219" t="s">
        <v>41</v>
      </c>
      <c r="O236" s="90"/>
      <c r="P236" s="220">
        <f>O236*H236</f>
        <v>0</v>
      </c>
      <c r="Q236" s="220">
        <v>0.0022599999999999999</v>
      </c>
      <c r="R236" s="220">
        <f>Q236*H236</f>
        <v>0.0045199999999999997</v>
      </c>
      <c r="S236" s="220">
        <v>0</v>
      </c>
      <c r="T236" s="22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2" t="s">
        <v>191</v>
      </c>
      <c r="AT236" s="222" t="s">
        <v>156</v>
      </c>
      <c r="AU236" s="222" t="s">
        <v>86</v>
      </c>
      <c r="AY236" s="16" t="s">
        <v>155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84</v>
      </c>
      <c r="BK236" s="223">
        <f>ROUND(I236*H236,2)</f>
        <v>0</v>
      </c>
      <c r="BL236" s="16" t="s">
        <v>191</v>
      </c>
      <c r="BM236" s="222" t="s">
        <v>1614</v>
      </c>
    </row>
    <row r="237" s="2" customFormat="1" ht="16.5" customHeight="1">
      <c r="A237" s="37"/>
      <c r="B237" s="38"/>
      <c r="C237" s="210" t="s">
        <v>551</v>
      </c>
      <c r="D237" s="210" t="s">
        <v>156</v>
      </c>
      <c r="E237" s="211" t="s">
        <v>1615</v>
      </c>
      <c r="F237" s="212" t="s">
        <v>1616</v>
      </c>
      <c r="G237" s="213" t="s">
        <v>175</v>
      </c>
      <c r="H237" s="214">
        <v>86</v>
      </c>
      <c r="I237" s="215"/>
      <c r="J237" s="216">
        <f>ROUND(I237*H237,2)</f>
        <v>0</v>
      </c>
      <c r="K237" s="217"/>
      <c r="L237" s="43"/>
      <c r="M237" s="218" t="s">
        <v>1</v>
      </c>
      <c r="N237" s="219" t="s">
        <v>41</v>
      </c>
      <c r="O237" s="90"/>
      <c r="P237" s="220">
        <f>O237*H237</f>
        <v>0</v>
      </c>
      <c r="Q237" s="220">
        <v>0</v>
      </c>
      <c r="R237" s="220">
        <f>Q237*H237</f>
        <v>0</v>
      </c>
      <c r="S237" s="220">
        <v>0.0020999999999999999</v>
      </c>
      <c r="T237" s="221">
        <f>S237*H237</f>
        <v>0.18059999999999998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2" t="s">
        <v>191</v>
      </c>
      <c r="AT237" s="222" t="s">
        <v>156</v>
      </c>
      <c r="AU237" s="222" t="s">
        <v>86</v>
      </c>
      <c r="AY237" s="16" t="s">
        <v>155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84</v>
      </c>
      <c r="BK237" s="223">
        <f>ROUND(I237*H237,2)</f>
        <v>0</v>
      </c>
      <c r="BL237" s="16" t="s">
        <v>191</v>
      </c>
      <c r="BM237" s="222" t="s">
        <v>1617</v>
      </c>
    </row>
    <row r="238" s="2" customFormat="1" ht="16.5" customHeight="1">
      <c r="A238" s="37"/>
      <c r="B238" s="38"/>
      <c r="C238" s="210" t="s">
        <v>555</v>
      </c>
      <c r="D238" s="210" t="s">
        <v>156</v>
      </c>
      <c r="E238" s="211" t="s">
        <v>1618</v>
      </c>
      <c r="F238" s="212" t="s">
        <v>1619</v>
      </c>
      <c r="G238" s="213" t="s">
        <v>175</v>
      </c>
      <c r="H238" s="214">
        <v>29</v>
      </c>
      <c r="I238" s="215"/>
      <c r="J238" s="216">
        <f>ROUND(I238*H238,2)</f>
        <v>0</v>
      </c>
      <c r="K238" s="217"/>
      <c r="L238" s="43"/>
      <c r="M238" s="218" t="s">
        <v>1</v>
      </c>
      <c r="N238" s="219" t="s">
        <v>41</v>
      </c>
      <c r="O238" s="90"/>
      <c r="P238" s="220">
        <f>O238*H238</f>
        <v>0</v>
      </c>
      <c r="Q238" s="220">
        <v>0</v>
      </c>
      <c r="R238" s="220">
        <f>Q238*H238</f>
        <v>0</v>
      </c>
      <c r="S238" s="220">
        <v>0.00198</v>
      </c>
      <c r="T238" s="221">
        <f>S238*H238</f>
        <v>0.057419999999999999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2" t="s">
        <v>191</v>
      </c>
      <c r="AT238" s="222" t="s">
        <v>156</v>
      </c>
      <c r="AU238" s="222" t="s">
        <v>86</v>
      </c>
      <c r="AY238" s="16" t="s">
        <v>155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6" t="s">
        <v>84</v>
      </c>
      <c r="BK238" s="223">
        <f>ROUND(I238*H238,2)</f>
        <v>0</v>
      </c>
      <c r="BL238" s="16" t="s">
        <v>191</v>
      </c>
      <c r="BM238" s="222" t="s">
        <v>1620</v>
      </c>
    </row>
    <row r="239" s="2" customFormat="1" ht="16.5" customHeight="1">
      <c r="A239" s="37"/>
      <c r="B239" s="38"/>
      <c r="C239" s="210" t="s">
        <v>562</v>
      </c>
      <c r="D239" s="210" t="s">
        <v>156</v>
      </c>
      <c r="E239" s="211" t="s">
        <v>1621</v>
      </c>
      <c r="F239" s="212" t="s">
        <v>1622</v>
      </c>
      <c r="G239" s="213" t="s">
        <v>189</v>
      </c>
      <c r="H239" s="214">
        <v>3</v>
      </c>
      <c r="I239" s="215"/>
      <c r="J239" s="216">
        <f>ROUND(I239*H239,2)</f>
        <v>0</v>
      </c>
      <c r="K239" s="217"/>
      <c r="L239" s="43"/>
      <c r="M239" s="218" t="s">
        <v>1</v>
      </c>
      <c r="N239" s="219" t="s">
        <v>41</v>
      </c>
      <c r="O239" s="90"/>
      <c r="P239" s="220">
        <f>O239*H239</f>
        <v>0</v>
      </c>
      <c r="Q239" s="220">
        <v>0.00052999999999999998</v>
      </c>
      <c r="R239" s="220">
        <f>Q239*H239</f>
        <v>0.0015899999999999998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191</v>
      </c>
      <c r="AT239" s="222" t="s">
        <v>156</v>
      </c>
      <c r="AU239" s="222" t="s">
        <v>86</v>
      </c>
      <c r="AY239" s="16" t="s">
        <v>155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84</v>
      </c>
      <c r="BK239" s="223">
        <f>ROUND(I239*H239,2)</f>
        <v>0</v>
      </c>
      <c r="BL239" s="16" t="s">
        <v>191</v>
      </c>
      <c r="BM239" s="222" t="s">
        <v>1623</v>
      </c>
    </row>
    <row r="240" s="2" customFormat="1" ht="16.5" customHeight="1">
      <c r="A240" s="37"/>
      <c r="B240" s="38"/>
      <c r="C240" s="210" t="s">
        <v>568</v>
      </c>
      <c r="D240" s="210" t="s">
        <v>156</v>
      </c>
      <c r="E240" s="211" t="s">
        <v>1624</v>
      </c>
      <c r="F240" s="212" t="s">
        <v>1625</v>
      </c>
      <c r="G240" s="213" t="s">
        <v>189</v>
      </c>
      <c r="H240" s="214">
        <v>2</v>
      </c>
      <c r="I240" s="215"/>
      <c r="J240" s="216">
        <f>ROUND(I240*H240,2)</f>
        <v>0</v>
      </c>
      <c r="K240" s="217"/>
      <c r="L240" s="43"/>
      <c r="M240" s="218" t="s">
        <v>1</v>
      </c>
      <c r="N240" s="219" t="s">
        <v>41</v>
      </c>
      <c r="O240" s="90"/>
      <c r="P240" s="220">
        <f>O240*H240</f>
        <v>0</v>
      </c>
      <c r="Q240" s="220">
        <v>0.0010100000000000001</v>
      </c>
      <c r="R240" s="220">
        <f>Q240*H240</f>
        <v>0.0020200000000000001</v>
      </c>
      <c r="S240" s="220">
        <v>0</v>
      </c>
      <c r="T240" s="22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2" t="s">
        <v>191</v>
      </c>
      <c r="AT240" s="222" t="s">
        <v>156</v>
      </c>
      <c r="AU240" s="222" t="s">
        <v>86</v>
      </c>
      <c r="AY240" s="16" t="s">
        <v>155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6" t="s">
        <v>84</v>
      </c>
      <c r="BK240" s="223">
        <f>ROUND(I240*H240,2)</f>
        <v>0</v>
      </c>
      <c r="BL240" s="16" t="s">
        <v>191</v>
      </c>
      <c r="BM240" s="222" t="s">
        <v>1626</v>
      </c>
    </row>
    <row r="241" s="2" customFormat="1" ht="21.75" customHeight="1">
      <c r="A241" s="37"/>
      <c r="B241" s="38"/>
      <c r="C241" s="210" t="s">
        <v>573</v>
      </c>
      <c r="D241" s="210" t="s">
        <v>156</v>
      </c>
      <c r="E241" s="211" t="s">
        <v>1627</v>
      </c>
      <c r="F241" s="212" t="s">
        <v>1628</v>
      </c>
      <c r="G241" s="213" t="s">
        <v>175</v>
      </c>
      <c r="H241" s="214">
        <v>18</v>
      </c>
      <c r="I241" s="215"/>
      <c r="J241" s="216">
        <f>ROUND(I241*H241,2)</f>
        <v>0</v>
      </c>
      <c r="K241" s="217"/>
      <c r="L241" s="43"/>
      <c r="M241" s="218" t="s">
        <v>1</v>
      </c>
      <c r="N241" s="219" t="s">
        <v>41</v>
      </c>
      <c r="O241" s="90"/>
      <c r="P241" s="220">
        <f>O241*H241</f>
        <v>0</v>
      </c>
      <c r="Q241" s="220">
        <v>0.00125</v>
      </c>
      <c r="R241" s="220">
        <f>Q241*H241</f>
        <v>0.022499999999999999</v>
      </c>
      <c r="S241" s="220">
        <v>0</v>
      </c>
      <c r="T241" s="22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2" t="s">
        <v>191</v>
      </c>
      <c r="AT241" s="222" t="s">
        <v>156</v>
      </c>
      <c r="AU241" s="222" t="s">
        <v>86</v>
      </c>
      <c r="AY241" s="16" t="s">
        <v>155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6" t="s">
        <v>84</v>
      </c>
      <c r="BK241" s="223">
        <f>ROUND(I241*H241,2)</f>
        <v>0</v>
      </c>
      <c r="BL241" s="16" t="s">
        <v>191</v>
      </c>
      <c r="BM241" s="222" t="s">
        <v>1629</v>
      </c>
    </row>
    <row r="242" s="2" customFormat="1" ht="21.75" customHeight="1">
      <c r="A242" s="37"/>
      <c r="B242" s="38"/>
      <c r="C242" s="210" t="s">
        <v>580</v>
      </c>
      <c r="D242" s="210" t="s">
        <v>156</v>
      </c>
      <c r="E242" s="211" t="s">
        <v>1630</v>
      </c>
      <c r="F242" s="212" t="s">
        <v>1631</v>
      </c>
      <c r="G242" s="213" t="s">
        <v>175</v>
      </c>
      <c r="H242" s="214">
        <v>2</v>
      </c>
      <c r="I242" s="215"/>
      <c r="J242" s="216">
        <f>ROUND(I242*H242,2)</f>
        <v>0</v>
      </c>
      <c r="K242" s="217"/>
      <c r="L242" s="43"/>
      <c r="M242" s="218" t="s">
        <v>1</v>
      </c>
      <c r="N242" s="219" t="s">
        <v>41</v>
      </c>
      <c r="O242" s="90"/>
      <c r="P242" s="220">
        <f>O242*H242</f>
        <v>0</v>
      </c>
      <c r="Q242" s="220">
        <v>0.0017600000000000001</v>
      </c>
      <c r="R242" s="220">
        <f>Q242*H242</f>
        <v>0.0035200000000000001</v>
      </c>
      <c r="S242" s="220">
        <v>0</v>
      </c>
      <c r="T242" s="22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2" t="s">
        <v>191</v>
      </c>
      <c r="AT242" s="222" t="s">
        <v>156</v>
      </c>
      <c r="AU242" s="222" t="s">
        <v>86</v>
      </c>
      <c r="AY242" s="16" t="s">
        <v>155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6" t="s">
        <v>84</v>
      </c>
      <c r="BK242" s="223">
        <f>ROUND(I242*H242,2)</f>
        <v>0</v>
      </c>
      <c r="BL242" s="16" t="s">
        <v>191</v>
      </c>
      <c r="BM242" s="222" t="s">
        <v>1632</v>
      </c>
    </row>
    <row r="243" s="2" customFormat="1" ht="21.75" customHeight="1">
      <c r="A243" s="37"/>
      <c r="B243" s="38"/>
      <c r="C243" s="210" t="s">
        <v>586</v>
      </c>
      <c r="D243" s="210" t="s">
        <v>156</v>
      </c>
      <c r="E243" s="211" t="s">
        <v>1633</v>
      </c>
      <c r="F243" s="212" t="s">
        <v>1634</v>
      </c>
      <c r="G243" s="213" t="s">
        <v>175</v>
      </c>
      <c r="H243" s="214">
        <v>1</v>
      </c>
      <c r="I243" s="215"/>
      <c r="J243" s="216">
        <f>ROUND(I243*H243,2)</f>
        <v>0</v>
      </c>
      <c r="K243" s="217"/>
      <c r="L243" s="43"/>
      <c r="M243" s="218" t="s">
        <v>1</v>
      </c>
      <c r="N243" s="219" t="s">
        <v>41</v>
      </c>
      <c r="O243" s="90"/>
      <c r="P243" s="220">
        <f>O243*H243</f>
        <v>0</v>
      </c>
      <c r="Q243" s="220">
        <v>0.00055999999999999995</v>
      </c>
      <c r="R243" s="220">
        <f>Q243*H243</f>
        <v>0.00055999999999999995</v>
      </c>
      <c r="S243" s="220">
        <v>0</v>
      </c>
      <c r="T243" s="22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191</v>
      </c>
      <c r="AT243" s="222" t="s">
        <v>156</v>
      </c>
      <c r="AU243" s="222" t="s">
        <v>86</v>
      </c>
      <c r="AY243" s="16" t="s">
        <v>155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84</v>
      </c>
      <c r="BK243" s="223">
        <f>ROUND(I243*H243,2)</f>
        <v>0</v>
      </c>
      <c r="BL243" s="16" t="s">
        <v>191</v>
      </c>
      <c r="BM243" s="222" t="s">
        <v>1635</v>
      </c>
    </row>
    <row r="244" s="2" customFormat="1" ht="21.75" customHeight="1">
      <c r="A244" s="37"/>
      <c r="B244" s="38"/>
      <c r="C244" s="210" t="s">
        <v>590</v>
      </c>
      <c r="D244" s="210" t="s">
        <v>156</v>
      </c>
      <c r="E244" s="211" t="s">
        <v>1636</v>
      </c>
      <c r="F244" s="212" t="s">
        <v>1637</v>
      </c>
      <c r="G244" s="213" t="s">
        <v>175</v>
      </c>
      <c r="H244" s="214">
        <v>72</v>
      </c>
      <c r="I244" s="215"/>
      <c r="J244" s="216">
        <f>ROUND(I244*H244,2)</f>
        <v>0</v>
      </c>
      <c r="K244" s="217"/>
      <c r="L244" s="43"/>
      <c r="M244" s="218" t="s">
        <v>1</v>
      </c>
      <c r="N244" s="219" t="s">
        <v>41</v>
      </c>
      <c r="O244" s="90"/>
      <c r="P244" s="220">
        <f>O244*H244</f>
        <v>0</v>
      </c>
      <c r="Q244" s="220">
        <v>0.00059000000000000003</v>
      </c>
      <c r="R244" s="220">
        <f>Q244*H244</f>
        <v>0.042480000000000004</v>
      </c>
      <c r="S244" s="220">
        <v>0</v>
      </c>
      <c r="T244" s="22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2" t="s">
        <v>191</v>
      </c>
      <c r="AT244" s="222" t="s">
        <v>156</v>
      </c>
      <c r="AU244" s="222" t="s">
        <v>86</v>
      </c>
      <c r="AY244" s="16" t="s">
        <v>155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6" t="s">
        <v>84</v>
      </c>
      <c r="BK244" s="223">
        <f>ROUND(I244*H244,2)</f>
        <v>0</v>
      </c>
      <c r="BL244" s="16" t="s">
        <v>191</v>
      </c>
      <c r="BM244" s="222" t="s">
        <v>1638</v>
      </c>
    </row>
    <row r="245" s="2" customFormat="1" ht="21.75" customHeight="1">
      <c r="A245" s="37"/>
      <c r="B245" s="38"/>
      <c r="C245" s="210" t="s">
        <v>594</v>
      </c>
      <c r="D245" s="210" t="s">
        <v>156</v>
      </c>
      <c r="E245" s="211" t="s">
        <v>1639</v>
      </c>
      <c r="F245" s="212" t="s">
        <v>1640</v>
      </c>
      <c r="G245" s="213" t="s">
        <v>175</v>
      </c>
      <c r="H245" s="214">
        <v>14</v>
      </c>
      <c r="I245" s="215"/>
      <c r="J245" s="216">
        <f>ROUND(I245*H245,2)</f>
        <v>0</v>
      </c>
      <c r="K245" s="217"/>
      <c r="L245" s="43"/>
      <c r="M245" s="218" t="s">
        <v>1</v>
      </c>
      <c r="N245" s="219" t="s">
        <v>41</v>
      </c>
      <c r="O245" s="90"/>
      <c r="P245" s="220">
        <f>O245*H245</f>
        <v>0</v>
      </c>
      <c r="Q245" s="220">
        <v>0.0012099999999999999</v>
      </c>
      <c r="R245" s="220">
        <f>Q245*H245</f>
        <v>0.01694</v>
      </c>
      <c r="S245" s="220">
        <v>0</v>
      </c>
      <c r="T245" s="22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2" t="s">
        <v>191</v>
      </c>
      <c r="AT245" s="222" t="s">
        <v>156</v>
      </c>
      <c r="AU245" s="222" t="s">
        <v>86</v>
      </c>
      <c r="AY245" s="16" t="s">
        <v>155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84</v>
      </c>
      <c r="BK245" s="223">
        <f>ROUND(I245*H245,2)</f>
        <v>0</v>
      </c>
      <c r="BL245" s="16" t="s">
        <v>191</v>
      </c>
      <c r="BM245" s="222" t="s">
        <v>1641</v>
      </c>
    </row>
    <row r="246" s="2" customFormat="1" ht="21.75" customHeight="1">
      <c r="A246" s="37"/>
      <c r="B246" s="38"/>
      <c r="C246" s="210" t="s">
        <v>602</v>
      </c>
      <c r="D246" s="210" t="s">
        <v>156</v>
      </c>
      <c r="E246" s="211" t="s">
        <v>1642</v>
      </c>
      <c r="F246" s="212" t="s">
        <v>1643</v>
      </c>
      <c r="G246" s="213" t="s">
        <v>175</v>
      </c>
      <c r="H246" s="214">
        <v>22</v>
      </c>
      <c r="I246" s="215"/>
      <c r="J246" s="216">
        <f>ROUND(I246*H246,2)</f>
        <v>0</v>
      </c>
      <c r="K246" s="217"/>
      <c r="L246" s="43"/>
      <c r="M246" s="218" t="s">
        <v>1</v>
      </c>
      <c r="N246" s="219" t="s">
        <v>41</v>
      </c>
      <c r="O246" s="90"/>
      <c r="P246" s="220">
        <f>O246*H246</f>
        <v>0</v>
      </c>
      <c r="Q246" s="220">
        <v>0.00029</v>
      </c>
      <c r="R246" s="220">
        <f>Q246*H246</f>
        <v>0.0063800000000000003</v>
      </c>
      <c r="S246" s="220">
        <v>0</v>
      </c>
      <c r="T246" s="22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2" t="s">
        <v>191</v>
      </c>
      <c r="AT246" s="222" t="s">
        <v>156</v>
      </c>
      <c r="AU246" s="222" t="s">
        <v>86</v>
      </c>
      <c r="AY246" s="16" t="s">
        <v>155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6" t="s">
        <v>84</v>
      </c>
      <c r="BK246" s="223">
        <f>ROUND(I246*H246,2)</f>
        <v>0</v>
      </c>
      <c r="BL246" s="16" t="s">
        <v>191</v>
      </c>
      <c r="BM246" s="222" t="s">
        <v>1644</v>
      </c>
    </row>
    <row r="247" s="2" customFormat="1" ht="24.15" customHeight="1">
      <c r="A247" s="37"/>
      <c r="B247" s="38"/>
      <c r="C247" s="210" t="s">
        <v>598</v>
      </c>
      <c r="D247" s="210" t="s">
        <v>156</v>
      </c>
      <c r="E247" s="211" t="s">
        <v>1645</v>
      </c>
      <c r="F247" s="212" t="s">
        <v>1646</v>
      </c>
      <c r="G247" s="213" t="s">
        <v>175</v>
      </c>
      <c r="H247" s="214">
        <v>20</v>
      </c>
      <c r="I247" s="215"/>
      <c r="J247" s="216">
        <f>ROUND(I247*H247,2)</f>
        <v>0</v>
      </c>
      <c r="K247" s="217"/>
      <c r="L247" s="43"/>
      <c r="M247" s="218" t="s">
        <v>1</v>
      </c>
      <c r="N247" s="219" t="s">
        <v>41</v>
      </c>
      <c r="O247" s="90"/>
      <c r="P247" s="220">
        <f>O247*H247</f>
        <v>0</v>
      </c>
      <c r="Q247" s="220">
        <v>0.00029</v>
      </c>
      <c r="R247" s="220">
        <f>Q247*H247</f>
        <v>0.0057999999999999996</v>
      </c>
      <c r="S247" s="220">
        <v>0</v>
      </c>
      <c r="T247" s="22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2" t="s">
        <v>191</v>
      </c>
      <c r="AT247" s="222" t="s">
        <v>156</v>
      </c>
      <c r="AU247" s="222" t="s">
        <v>86</v>
      </c>
      <c r="AY247" s="16" t="s">
        <v>155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6" t="s">
        <v>84</v>
      </c>
      <c r="BK247" s="223">
        <f>ROUND(I247*H247,2)</f>
        <v>0</v>
      </c>
      <c r="BL247" s="16" t="s">
        <v>191</v>
      </c>
      <c r="BM247" s="222" t="s">
        <v>1647</v>
      </c>
    </row>
    <row r="248" s="2" customFormat="1" ht="24.15" customHeight="1">
      <c r="A248" s="37"/>
      <c r="B248" s="38"/>
      <c r="C248" s="210" t="s">
        <v>683</v>
      </c>
      <c r="D248" s="210" t="s">
        <v>156</v>
      </c>
      <c r="E248" s="211" t="s">
        <v>1648</v>
      </c>
      <c r="F248" s="212" t="s">
        <v>1649</v>
      </c>
      <c r="G248" s="213" t="s">
        <v>189</v>
      </c>
      <c r="H248" s="214">
        <v>12</v>
      </c>
      <c r="I248" s="215"/>
      <c r="J248" s="216">
        <f>ROUND(I248*H248,2)</f>
        <v>0</v>
      </c>
      <c r="K248" s="217"/>
      <c r="L248" s="43"/>
      <c r="M248" s="218" t="s">
        <v>1</v>
      </c>
      <c r="N248" s="219" t="s">
        <v>41</v>
      </c>
      <c r="O248" s="90"/>
      <c r="P248" s="220">
        <f>O248*H248</f>
        <v>0</v>
      </c>
      <c r="Q248" s="220">
        <v>0.00029</v>
      </c>
      <c r="R248" s="220">
        <f>Q248*H248</f>
        <v>0.00348</v>
      </c>
      <c r="S248" s="220">
        <v>0</v>
      </c>
      <c r="T248" s="22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2" t="s">
        <v>191</v>
      </c>
      <c r="AT248" s="222" t="s">
        <v>156</v>
      </c>
      <c r="AU248" s="222" t="s">
        <v>86</v>
      </c>
      <c r="AY248" s="16" t="s">
        <v>155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6" t="s">
        <v>84</v>
      </c>
      <c r="BK248" s="223">
        <f>ROUND(I248*H248,2)</f>
        <v>0</v>
      </c>
      <c r="BL248" s="16" t="s">
        <v>191</v>
      </c>
      <c r="BM248" s="222" t="s">
        <v>1650</v>
      </c>
    </row>
    <row r="249" s="2" customFormat="1" ht="21.75" customHeight="1">
      <c r="A249" s="37"/>
      <c r="B249" s="38"/>
      <c r="C249" s="210" t="s">
        <v>606</v>
      </c>
      <c r="D249" s="210" t="s">
        <v>156</v>
      </c>
      <c r="E249" s="211" t="s">
        <v>1651</v>
      </c>
      <c r="F249" s="212" t="s">
        <v>1652</v>
      </c>
      <c r="G249" s="213" t="s">
        <v>175</v>
      </c>
      <c r="H249" s="214">
        <v>49</v>
      </c>
      <c r="I249" s="215"/>
      <c r="J249" s="216">
        <f>ROUND(I249*H249,2)</f>
        <v>0</v>
      </c>
      <c r="K249" s="217"/>
      <c r="L249" s="43"/>
      <c r="M249" s="218" t="s">
        <v>1</v>
      </c>
      <c r="N249" s="219" t="s">
        <v>41</v>
      </c>
      <c r="O249" s="90"/>
      <c r="P249" s="220">
        <f>O249*H249</f>
        <v>0</v>
      </c>
      <c r="Q249" s="220">
        <v>0.00035</v>
      </c>
      <c r="R249" s="220">
        <f>Q249*H249</f>
        <v>0.017149999999999999</v>
      </c>
      <c r="S249" s="220">
        <v>0</v>
      </c>
      <c r="T249" s="22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2" t="s">
        <v>191</v>
      </c>
      <c r="AT249" s="222" t="s">
        <v>156</v>
      </c>
      <c r="AU249" s="222" t="s">
        <v>86</v>
      </c>
      <c r="AY249" s="16" t="s">
        <v>155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84</v>
      </c>
      <c r="BK249" s="223">
        <f>ROUND(I249*H249,2)</f>
        <v>0</v>
      </c>
      <c r="BL249" s="16" t="s">
        <v>191</v>
      </c>
      <c r="BM249" s="222" t="s">
        <v>1653</v>
      </c>
    </row>
    <row r="250" s="2" customFormat="1" ht="21.75" customHeight="1">
      <c r="A250" s="37"/>
      <c r="B250" s="38"/>
      <c r="C250" s="210" t="s">
        <v>612</v>
      </c>
      <c r="D250" s="210" t="s">
        <v>156</v>
      </c>
      <c r="E250" s="211" t="s">
        <v>1654</v>
      </c>
      <c r="F250" s="212" t="s">
        <v>1655</v>
      </c>
      <c r="G250" s="213" t="s">
        <v>175</v>
      </c>
      <c r="H250" s="214">
        <v>42</v>
      </c>
      <c r="I250" s="215"/>
      <c r="J250" s="216">
        <f>ROUND(I250*H250,2)</f>
        <v>0</v>
      </c>
      <c r="K250" s="217"/>
      <c r="L250" s="43"/>
      <c r="M250" s="218" t="s">
        <v>1</v>
      </c>
      <c r="N250" s="219" t="s">
        <v>41</v>
      </c>
      <c r="O250" s="90"/>
      <c r="P250" s="220">
        <f>O250*H250</f>
        <v>0</v>
      </c>
      <c r="Q250" s="220">
        <v>0.00056999999999999998</v>
      </c>
      <c r="R250" s="220">
        <f>Q250*H250</f>
        <v>0.023939999999999999</v>
      </c>
      <c r="S250" s="220">
        <v>0</v>
      </c>
      <c r="T250" s="22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2" t="s">
        <v>191</v>
      </c>
      <c r="AT250" s="222" t="s">
        <v>156</v>
      </c>
      <c r="AU250" s="222" t="s">
        <v>86</v>
      </c>
      <c r="AY250" s="16" t="s">
        <v>155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6" t="s">
        <v>84</v>
      </c>
      <c r="BK250" s="223">
        <f>ROUND(I250*H250,2)</f>
        <v>0</v>
      </c>
      <c r="BL250" s="16" t="s">
        <v>191</v>
      </c>
      <c r="BM250" s="222" t="s">
        <v>1656</v>
      </c>
    </row>
    <row r="251" s="2" customFormat="1" ht="21.75" customHeight="1">
      <c r="A251" s="37"/>
      <c r="B251" s="38"/>
      <c r="C251" s="210" t="s">
        <v>617</v>
      </c>
      <c r="D251" s="210" t="s">
        <v>156</v>
      </c>
      <c r="E251" s="211" t="s">
        <v>1657</v>
      </c>
      <c r="F251" s="212" t="s">
        <v>1658</v>
      </c>
      <c r="G251" s="213" t="s">
        <v>175</v>
      </c>
      <c r="H251" s="214">
        <v>5</v>
      </c>
      <c r="I251" s="215"/>
      <c r="J251" s="216">
        <f>ROUND(I251*H251,2)</f>
        <v>0</v>
      </c>
      <c r="K251" s="217"/>
      <c r="L251" s="43"/>
      <c r="M251" s="218" t="s">
        <v>1</v>
      </c>
      <c r="N251" s="219" t="s">
        <v>41</v>
      </c>
      <c r="O251" s="90"/>
      <c r="P251" s="220">
        <f>O251*H251</f>
        <v>0</v>
      </c>
      <c r="Q251" s="220">
        <v>0.00114</v>
      </c>
      <c r="R251" s="220">
        <f>Q251*H251</f>
        <v>0.0057000000000000002</v>
      </c>
      <c r="S251" s="220">
        <v>0</v>
      </c>
      <c r="T251" s="22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2" t="s">
        <v>191</v>
      </c>
      <c r="AT251" s="222" t="s">
        <v>156</v>
      </c>
      <c r="AU251" s="222" t="s">
        <v>86</v>
      </c>
      <c r="AY251" s="16" t="s">
        <v>155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6" t="s">
        <v>84</v>
      </c>
      <c r="BK251" s="223">
        <f>ROUND(I251*H251,2)</f>
        <v>0</v>
      </c>
      <c r="BL251" s="16" t="s">
        <v>191</v>
      </c>
      <c r="BM251" s="222" t="s">
        <v>1659</v>
      </c>
    </row>
    <row r="252" s="2" customFormat="1" ht="16.5" customHeight="1">
      <c r="A252" s="37"/>
      <c r="B252" s="38"/>
      <c r="C252" s="210" t="s">
        <v>624</v>
      </c>
      <c r="D252" s="210" t="s">
        <v>156</v>
      </c>
      <c r="E252" s="211" t="s">
        <v>1660</v>
      </c>
      <c r="F252" s="212" t="s">
        <v>1661</v>
      </c>
      <c r="G252" s="213" t="s">
        <v>189</v>
      </c>
      <c r="H252" s="214">
        <v>36</v>
      </c>
      <c r="I252" s="215"/>
      <c r="J252" s="216">
        <f>ROUND(I252*H252,2)</f>
        <v>0</v>
      </c>
      <c r="K252" s="217"/>
      <c r="L252" s="43"/>
      <c r="M252" s="218" t="s">
        <v>1</v>
      </c>
      <c r="N252" s="219" t="s">
        <v>41</v>
      </c>
      <c r="O252" s="90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2" t="s">
        <v>191</v>
      </c>
      <c r="AT252" s="222" t="s">
        <v>156</v>
      </c>
      <c r="AU252" s="222" t="s">
        <v>86</v>
      </c>
      <c r="AY252" s="16" t="s">
        <v>155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6" t="s">
        <v>84</v>
      </c>
      <c r="BK252" s="223">
        <f>ROUND(I252*H252,2)</f>
        <v>0</v>
      </c>
      <c r="BL252" s="16" t="s">
        <v>191</v>
      </c>
      <c r="BM252" s="222" t="s">
        <v>1662</v>
      </c>
    </row>
    <row r="253" s="2" customFormat="1" ht="16.5" customHeight="1">
      <c r="A253" s="37"/>
      <c r="B253" s="38"/>
      <c r="C253" s="210" t="s">
        <v>630</v>
      </c>
      <c r="D253" s="210" t="s">
        <v>156</v>
      </c>
      <c r="E253" s="211" t="s">
        <v>1663</v>
      </c>
      <c r="F253" s="212" t="s">
        <v>1664</v>
      </c>
      <c r="G253" s="213" t="s">
        <v>189</v>
      </c>
      <c r="H253" s="214">
        <v>4</v>
      </c>
      <c r="I253" s="215"/>
      <c r="J253" s="216">
        <f>ROUND(I253*H253,2)</f>
        <v>0</v>
      </c>
      <c r="K253" s="217"/>
      <c r="L253" s="43"/>
      <c r="M253" s="218" t="s">
        <v>1</v>
      </c>
      <c r="N253" s="219" t="s">
        <v>41</v>
      </c>
      <c r="O253" s="90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2" t="s">
        <v>191</v>
      </c>
      <c r="AT253" s="222" t="s">
        <v>156</v>
      </c>
      <c r="AU253" s="222" t="s">
        <v>86</v>
      </c>
      <c r="AY253" s="16" t="s">
        <v>155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6" t="s">
        <v>84</v>
      </c>
      <c r="BK253" s="223">
        <f>ROUND(I253*H253,2)</f>
        <v>0</v>
      </c>
      <c r="BL253" s="16" t="s">
        <v>191</v>
      </c>
      <c r="BM253" s="222" t="s">
        <v>1665</v>
      </c>
    </row>
    <row r="254" s="2" customFormat="1" ht="21.75" customHeight="1">
      <c r="A254" s="37"/>
      <c r="B254" s="38"/>
      <c r="C254" s="210" t="s">
        <v>634</v>
      </c>
      <c r="D254" s="210" t="s">
        <v>156</v>
      </c>
      <c r="E254" s="211" t="s">
        <v>1666</v>
      </c>
      <c r="F254" s="212" t="s">
        <v>1667</v>
      </c>
      <c r="G254" s="213" t="s">
        <v>189</v>
      </c>
      <c r="H254" s="214">
        <v>3</v>
      </c>
      <c r="I254" s="215"/>
      <c r="J254" s="216">
        <f>ROUND(I254*H254,2)</f>
        <v>0</v>
      </c>
      <c r="K254" s="217"/>
      <c r="L254" s="43"/>
      <c r="M254" s="218" t="s">
        <v>1</v>
      </c>
      <c r="N254" s="219" t="s">
        <v>41</v>
      </c>
      <c r="O254" s="90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2" t="s">
        <v>191</v>
      </c>
      <c r="AT254" s="222" t="s">
        <v>156</v>
      </c>
      <c r="AU254" s="222" t="s">
        <v>86</v>
      </c>
      <c r="AY254" s="16" t="s">
        <v>155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6" t="s">
        <v>84</v>
      </c>
      <c r="BK254" s="223">
        <f>ROUND(I254*H254,2)</f>
        <v>0</v>
      </c>
      <c r="BL254" s="16" t="s">
        <v>191</v>
      </c>
      <c r="BM254" s="222" t="s">
        <v>1668</v>
      </c>
    </row>
    <row r="255" s="2" customFormat="1" ht="24.15" customHeight="1">
      <c r="A255" s="37"/>
      <c r="B255" s="38"/>
      <c r="C255" s="210" t="s">
        <v>638</v>
      </c>
      <c r="D255" s="210" t="s">
        <v>156</v>
      </c>
      <c r="E255" s="211" t="s">
        <v>1669</v>
      </c>
      <c r="F255" s="212" t="s">
        <v>1670</v>
      </c>
      <c r="G255" s="213" t="s">
        <v>189</v>
      </c>
      <c r="H255" s="214">
        <v>13</v>
      </c>
      <c r="I255" s="215"/>
      <c r="J255" s="216">
        <f>ROUND(I255*H255,2)</f>
        <v>0</v>
      </c>
      <c r="K255" s="217"/>
      <c r="L255" s="43"/>
      <c r="M255" s="218" t="s">
        <v>1</v>
      </c>
      <c r="N255" s="219" t="s">
        <v>41</v>
      </c>
      <c r="O255" s="90"/>
      <c r="P255" s="220">
        <f>O255*H255</f>
        <v>0</v>
      </c>
      <c r="Q255" s="220">
        <v>0</v>
      </c>
      <c r="R255" s="220">
        <f>Q255*H255</f>
        <v>0</v>
      </c>
      <c r="S255" s="220">
        <v>0.027560000000000001</v>
      </c>
      <c r="T255" s="221">
        <f>S255*H255</f>
        <v>0.35828000000000004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2" t="s">
        <v>191</v>
      </c>
      <c r="AT255" s="222" t="s">
        <v>156</v>
      </c>
      <c r="AU255" s="222" t="s">
        <v>86</v>
      </c>
      <c r="AY255" s="16" t="s">
        <v>155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6" t="s">
        <v>84</v>
      </c>
      <c r="BK255" s="223">
        <f>ROUND(I255*H255,2)</f>
        <v>0</v>
      </c>
      <c r="BL255" s="16" t="s">
        <v>191</v>
      </c>
      <c r="BM255" s="222" t="s">
        <v>1671</v>
      </c>
    </row>
    <row r="256" s="2" customFormat="1" ht="16.5" customHeight="1">
      <c r="A256" s="37"/>
      <c r="B256" s="38"/>
      <c r="C256" s="210" t="s">
        <v>643</v>
      </c>
      <c r="D256" s="210" t="s">
        <v>156</v>
      </c>
      <c r="E256" s="211" t="s">
        <v>1672</v>
      </c>
      <c r="F256" s="212" t="s">
        <v>1673</v>
      </c>
      <c r="G256" s="213" t="s">
        <v>189</v>
      </c>
      <c r="H256" s="214">
        <v>4</v>
      </c>
      <c r="I256" s="215"/>
      <c r="J256" s="216">
        <f>ROUND(I256*H256,2)</f>
        <v>0</v>
      </c>
      <c r="K256" s="217"/>
      <c r="L256" s="43"/>
      <c r="M256" s="218" t="s">
        <v>1</v>
      </c>
      <c r="N256" s="219" t="s">
        <v>41</v>
      </c>
      <c r="O256" s="90"/>
      <c r="P256" s="220">
        <f>O256*H256</f>
        <v>0</v>
      </c>
      <c r="Q256" s="220">
        <v>0.00027999999999999998</v>
      </c>
      <c r="R256" s="220">
        <f>Q256*H256</f>
        <v>0.0011199999999999999</v>
      </c>
      <c r="S256" s="220">
        <v>0</v>
      </c>
      <c r="T256" s="22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2" t="s">
        <v>191</v>
      </c>
      <c r="AT256" s="222" t="s">
        <v>156</v>
      </c>
      <c r="AU256" s="222" t="s">
        <v>86</v>
      </c>
      <c r="AY256" s="16" t="s">
        <v>155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6" t="s">
        <v>84</v>
      </c>
      <c r="BK256" s="223">
        <f>ROUND(I256*H256,2)</f>
        <v>0</v>
      </c>
      <c r="BL256" s="16" t="s">
        <v>191</v>
      </c>
      <c r="BM256" s="222" t="s">
        <v>1674</v>
      </c>
    </row>
    <row r="257" s="2" customFormat="1" ht="24.15" customHeight="1">
      <c r="A257" s="37"/>
      <c r="B257" s="38"/>
      <c r="C257" s="247" t="s">
        <v>662</v>
      </c>
      <c r="D257" s="247" t="s">
        <v>220</v>
      </c>
      <c r="E257" s="248" t="s">
        <v>1675</v>
      </c>
      <c r="F257" s="249" t="s">
        <v>1676</v>
      </c>
      <c r="G257" s="250" t="s">
        <v>189</v>
      </c>
      <c r="H257" s="251">
        <v>4</v>
      </c>
      <c r="I257" s="252"/>
      <c r="J257" s="253">
        <f>ROUND(I257*H257,2)</f>
        <v>0</v>
      </c>
      <c r="K257" s="254"/>
      <c r="L257" s="255"/>
      <c r="M257" s="256" t="s">
        <v>1</v>
      </c>
      <c r="N257" s="257" t="s">
        <v>41</v>
      </c>
      <c r="O257" s="90"/>
      <c r="P257" s="220">
        <f>O257*H257</f>
        <v>0</v>
      </c>
      <c r="Q257" s="220">
        <v>0.00062</v>
      </c>
      <c r="R257" s="220">
        <f>Q257*H257</f>
        <v>0.00248</v>
      </c>
      <c r="S257" s="220">
        <v>0</v>
      </c>
      <c r="T257" s="22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2" t="s">
        <v>343</v>
      </c>
      <c r="AT257" s="222" t="s">
        <v>220</v>
      </c>
      <c r="AU257" s="222" t="s">
        <v>86</v>
      </c>
      <c r="AY257" s="16" t="s">
        <v>155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6" t="s">
        <v>84</v>
      </c>
      <c r="BK257" s="223">
        <f>ROUND(I257*H257,2)</f>
        <v>0</v>
      </c>
      <c r="BL257" s="16" t="s">
        <v>191</v>
      </c>
      <c r="BM257" s="222" t="s">
        <v>1677</v>
      </c>
    </row>
    <row r="258" s="2" customFormat="1">
      <c r="A258" s="37"/>
      <c r="B258" s="38"/>
      <c r="C258" s="39"/>
      <c r="D258" s="226" t="s">
        <v>1678</v>
      </c>
      <c r="E258" s="39"/>
      <c r="F258" s="269" t="s">
        <v>1679</v>
      </c>
      <c r="G258" s="39"/>
      <c r="H258" s="39"/>
      <c r="I258" s="270"/>
      <c r="J258" s="39"/>
      <c r="K258" s="39"/>
      <c r="L258" s="43"/>
      <c r="M258" s="271"/>
      <c r="N258" s="272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1678</v>
      </c>
      <c r="AU258" s="16" t="s">
        <v>86</v>
      </c>
    </row>
    <row r="259" s="2" customFormat="1" ht="24.15" customHeight="1">
      <c r="A259" s="37"/>
      <c r="B259" s="38"/>
      <c r="C259" s="210" t="s">
        <v>667</v>
      </c>
      <c r="D259" s="210" t="s">
        <v>156</v>
      </c>
      <c r="E259" s="211" t="s">
        <v>1680</v>
      </c>
      <c r="F259" s="212" t="s">
        <v>1681</v>
      </c>
      <c r="G259" s="213" t="s">
        <v>189</v>
      </c>
      <c r="H259" s="214">
        <v>13</v>
      </c>
      <c r="I259" s="215"/>
      <c r="J259" s="216">
        <f>ROUND(I259*H259,2)</f>
        <v>0</v>
      </c>
      <c r="K259" s="217"/>
      <c r="L259" s="43"/>
      <c r="M259" s="218" t="s">
        <v>1</v>
      </c>
      <c r="N259" s="219" t="s">
        <v>41</v>
      </c>
      <c r="O259" s="90"/>
      <c r="P259" s="220">
        <f>O259*H259</f>
        <v>0</v>
      </c>
      <c r="Q259" s="220">
        <v>0.00062</v>
      </c>
      <c r="R259" s="220">
        <f>Q259*H259</f>
        <v>0.0080599999999999995</v>
      </c>
      <c r="S259" s="220">
        <v>0</v>
      </c>
      <c r="T259" s="22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2" t="s">
        <v>191</v>
      </c>
      <c r="AT259" s="222" t="s">
        <v>156</v>
      </c>
      <c r="AU259" s="222" t="s">
        <v>86</v>
      </c>
      <c r="AY259" s="16" t="s">
        <v>155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84</v>
      </c>
      <c r="BK259" s="223">
        <f>ROUND(I259*H259,2)</f>
        <v>0</v>
      </c>
      <c r="BL259" s="16" t="s">
        <v>191</v>
      </c>
      <c r="BM259" s="222" t="s">
        <v>1682</v>
      </c>
    </row>
    <row r="260" s="2" customFormat="1" ht="37.8" customHeight="1">
      <c r="A260" s="37"/>
      <c r="B260" s="38"/>
      <c r="C260" s="247" t="s">
        <v>675</v>
      </c>
      <c r="D260" s="247" t="s">
        <v>220</v>
      </c>
      <c r="E260" s="248" t="s">
        <v>1683</v>
      </c>
      <c r="F260" s="249" t="s">
        <v>1684</v>
      </c>
      <c r="G260" s="250" t="s">
        <v>189</v>
      </c>
      <c r="H260" s="251">
        <v>12</v>
      </c>
      <c r="I260" s="252"/>
      <c r="J260" s="253">
        <f>ROUND(I260*H260,2)</f>
        <v>0</v>
      </c>
      <c r="K260" s="254"/>
      <c r="L260" s="255"/>
      <c r="M260" s="256" t="s">
        <v>1</v>
      </c>
      <c r="N260" s="257" t="s">
        <v>41</v>
      </c>
      <c r="O260" s="90"/>
      <c r="P260" s="220">
        <f>O260*H260</f>
        <v>0</v>
      </c>
      <c r="Q260" s="220">
        <v>0.0011999999999999999</v>
      </c>
      <c r="R260" s="220">
        <f>Q260*H260</f>
        <v>0.0144</v>
      </c>
      <c r="S260" s="220">
        <v>0</v>
      </c>
      <c r="T260" s="22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2" t="s">
        <v>343</v>
      </c>
      <c r="AT260" s="222" t="s">
        <v>220</v>
      </c>
      <c r="AU260" s="222" t="s">
        <v>86</v>
      </c>
      <c r="AY260" s="16" t="s">
        <v>155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6" t="s">
        <v>84</v>
      </c>
      <c r="BK260" s="223">
        <f>ROUND(I260*H260,2)</f>
        <v>0</v>
      </c>
      <c r="BL260" s="16" t="s">
        <v>191</v>
      </c>
      <c r="BM260" s="222" t="s">
        <v>1685</v>
      </c>
    </row>
    <row r="261" s="2" customFormat="1" ht="33" customHeight="1">
      <c r="A261" s="37"/>
      <c r="B261" s="38"/>
      <c r="C261" s="247" t="s">
        <v>671</v>
      </c>
      <c r="D261" s="247" t="s">
        <v>220</v>
      </c>
      <c r="E261" s="248" t="s">
        <v>1686</v>
      </c>
      <c r="F261" s="249" t="s">
        <v>1687</v>
      </c>
      <c r="G261" s="250" t="s">
        <v>189</v>
      </c>
      <c r="H261" s="251">
        <v>1</v>
      </c>
      <c r="I261" s="252"/>
      <c r="J261" s="253">
        <f>ROUND(I261*H261,2)</f>
        <v>0</v>
      </c>
      <c r="K261" s="254"/>
      <c r="L261" s="255"/>
      <c r="M261" s="256" t="s">
        <v>1</v>
      </c>
      <c r="N261" s="257" t="s">
        <v>41</v>
      </c>
      <c r="O261" s="90"/>
      <c r="P261" s="220">
        <f>O261*H261</f>
        <v>0</v>
      </c>
      <c r="Q261" s="220">
        <v>0.014</v>
      </c>
      <c r="R261" s="220">
        <f>Q261*H261</f>
        <v>0.014</v>
      </c>
      <c r="S261" s="220">
        <v>0</v>
      </c>
      <c r="T261" s="22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2" t="s">
        <v>343</v>
      </c>
      <c r="AT261" s="222" t="s">
        <v>220</v>
      </c>
      <c r="AU261" s="222" t="s">
        <v>86</v>
      </c>
      <c r="AY261" s="16" t="s">
        <v>155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6" t="s">
        <v>84</v>
      </c>
      <c r="BK261" s="223">
        <f>ROUND(I261*H261,2)</f>
        <v>0</v>
      </c>
      <c r="BL261" s="16" t="s">
        <v>191</v>
      </c>
      <c r="BM261" s="222" t="s">
        <v>1688</v>
      </c>
    </row>
    <row r="262" s="2" customFormat="1" ht="24.15" customHeight="1">
      <c r="A262" s="37"/>
      <c r="B262" s="38"/>
      <c r="C262" s="210" t="s">
        <v>650</v>
      </c>
      <c r="D262" s="210" t="s">
        <v>156</v>
      </c>
      <c r="E262" s="211" t="s">
        <v>1689</v>
      </c>
      <c r="F262" s="212" t="s">
        <v>1690</v>
      </c>
      <c r="G262" s="213" t="s">
        <v>189</v>
      </c>
      <c r="H262" s="214">
        <v>11</v>
      </c>
      <c r="I262" s="215"/>
      <c r="J262" s="216">
        <f>ROUND(I262*H262,2)</f>
        <v>0</v>
      </c>
      <c r="K262" s="217"/>
      <c r="L262" s="43"/>
      <c r="M262" s="218" t="s">
        <v>1</v>
      </c>
      <c r="N262" s="219" t="s">
        <v>41</v>
      </c>
      <c r="O262" s="90"/>
      <c r="P262" s="220">
        <f>O262*H262</f>
        <v>0</v>
      </c>
      <c r="Q262" s="220">
        <v>0.00034000000000000002</v>
      </c>
      <c r="R262" s="220">
        <f>Q262*H262</f>
        <v>0.0037400000000000003</v>
      </c>
      <c r="S262" s="220">
        <v>0</v>
      </c>
      <c r="T262" s="22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2" t="s">
        <v>191</v>
      </c>
      <c r="AT262" s="222" t="s">
        <v>156</v>
      </c>
      <c r="AU262" s="222" t="s">
        <v>86</v>
      </c>
      <c r="AY262" s="16" t="s">
        <v>155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6" t="s">
        <v>84</v>
      </c>
      <c r="BK262" s="223">
        <f>ROUND(I262*H262,2)</f>
        <v>0</v>
      </c>
      <c r="BL262" s="16" t="s">
        <v>191</v>
      </c>
      <c r="BM262" s="222" t="s">
        <v>1691</v>
      </c>
    </row>
    <row r="263" s="2" customFormat="1" ht="16.5" customHeight="1">
      <c r="A263" s="37"/>
      <c r="B263" s="38"/>
      <c r="C263" s="247" t="s">
        <v>654</v>
      </c>
      <c r="D263" s="247" t="s">
        <v>220</v>
      </c>
      <c r="E263" s="248" t="s">
        <v>1692</v>
      </c>
      <c r="F263" s="249" t="s">
        <v>1693</v>
      </c>
      <c r="G263" s="250" t="s">
        <v>189</v>
      </c>
      <c r="H263" s="251">
        <v>2</v>
      </c>
      <c r="I263" s="252"/>
      <c r="J263" s="253">
        <f>ROUND(I263*H263,2)</f>
        <v>0</v>
      </c>
      <c r="K263" s="254"/>
      <c r="L263" s="255"/>
      <c r="M263" s="256" t="s">
        <v>1</v>
      </c>
      <c r="N263" s="257" t="s">
        <v>41</v>
      </c>
      <c r="O263" s="90"/>
      <c r="P263" s="220">
        <f>O263*H263</f>
        <v>0</v>
      </c>
      <c r="Q263" s="220">
        <v>0.00033</v>
      </c>
      <c r="R263" s="220">
        <f>Q263*H263</f>
        <v>0.00066</v>
      </c>
      <c r="S263" s="220">
        <v>0</v>
      </c>
      <c r="T263" s="22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2" t="s">
        <v>343</v>
      </c>
      <c r="AT263" s="222" t="s">
        <v>220</v>
      </c>
      <c r="AU263" s="222" t="s">
        <v>86</v>
      </c>
      <c r="AY263" s="16" t="s">
        <v>155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6" t="s">
        <v>84</v>
      </c>
      <c r="BK263" s="223">
        <f>ROUND(I263*H263,2)</f>
        <v>0</v>
      </c>
      <c r="BL263" s="16" t="s">
        <v>191</v>
      </c>
      <c r="BM263" s="222" t="s">
        <v>1694</v>
      </c>
    </row>
    <row r="264" s="2" customFormat="1" ht="16.5" customHeight="1">
      <c r="A264" s="37"/>
      <c r="B264" s="38"/>
      <c r="C264" s="247" t="s">
        <v>658</v>
      </c>
      <c r="D264" s="247" t="s">
        <v>220</v>
      </c>
      <c r="E264" s="248" t="s">
        <v>1695</v>
      </c>
      <c r="F264" s="249" t="s">
        <v>1696</v>
      </c>
      <c r="G264" s="250" t="s">
        <v>189</v>
      </c>
      <c r="H264" s="251">
        <v>7</v>
      </c>
      <c r="I264" s="252"/>
      <c r="J264" s="253">
        <f>ROUND(I264*H264,2)</f>
        <v>0</v>
      </c>
      <c r="K264" s="254"/>
      <c r="L264" s="255"/>
      <c r="M264" s="256" t="s">
        <v>1</v>
      </c>
      <c r="N264" s="257" t="s">
        <v>41</v>
      </c>
      <c r="O264" s="90"/>
      <c r="P264" s="220">
        <f>O264*H264</f>
        <v>0</v>
      </c>
      <c r="Q264" s="220">
        <v>0.00013999999999999999</v>
      </c>
      <c r="R264" s="220">
        <f>Q264*H264</f>
        <v>0.00097999999999999997</v>
      </c>
      <c r="S264" s="220">
        <v>0</v>
      </c>
      <c r="T264" s="22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2" t="s">
        <v>343</v>
      </c>
      <c r="AT264" s="222" t="s">
        <v>220</v>
      </c>
      <c r="AU264" s="222" t="s">
        <v>86</v>
      </c>
      <c r="AY264" s="16" t="s">
        <v>155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6" t="s">
        <v>84</v>
      </c>
      <c r="BK264" s="223">
        <f>ROUND(I264*H264,2)</f>
        <v>0</v>
      </c>
      <c r="BL264" s="16" t="s">
        <v>191</v>
      </c>
      <c r="BM264" s="222" t="s">
        <v>1697</v>
      </c>
    </row>
    <row r="265" s="2" customFormat="1" ht="24.15" customHeight="1">
      <c r="A265" s="37"/>
      <c r="B265" s="38"/>
      <c r="C265" s="210" t="s">
        <v>610</v>
      </c>
      <c r="D265" s="210" t="s">
        <v>156</v>
      </c>
      <c r="E265" s="211" t="s">
        <v>1698</v>
      </c>
      <c r="F265" s="212" t="s">
        <v>1699</v>
      </c>
      <c r="G265" s="213" t="s">
        <v>340</v>
      </c>
      <c r="H265" s="214">
        <v>0.221</v>
      </c>
      <c r="I265" s="215"/>
      <c r="J265" s="216">
        <f>ROUND(I265*H265,2)</f>
        <v>0</v>
      </c>
      <c r="K265" s="217"/>
      <c r="L265" s="43"/>
      <c r="M265" s="218" t="s">
        <v>1</v>
      </c>
      <c r="N265" s="219" t="s">
        <v>41</v>
      </c>
      <c r="O265" s="90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2" t="s">
        <v>191</v>
      </c>
      <c r="AT265" s="222" t="s">
        <v>156</v>
      </c>
      <c r="AU265" s="222" t="s">
        <v>86</v>
      </c>
      <c r="AY265" s="16" t="s">
        <v>155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6" t="s">
        <v>84</v>
      </c>
      <c r="BK265" s="223">
        <f>ROUND(I265*H265,2)</f>
        <v>0</v>
      </c>
      <c r="BL265" s="16" t="s">
        <v>191</v>
      </c>
      <c r="BM265" s="222" t="s">
        <v>1700</v>
      </c>
    </row>
    <row r="266" s="11" customFormat="1" ht="22.8" customHeight="1">
      <c r="A266" s="11"/>
      <c r="B266" s="196"/>
      <c r="C266" s="197"/>
      <c r="D266" s="198" t="s">
        <v>75</v>
      </c>
      <c r="E266" s="267" t="s">
        <v>1701</v>
      </c>
      <c r="F266" s="267" t="s">
        <v>1702</v>
      </c>
      <c r="G266" s="197"/>
      <c r="H266" s="197"/>
      <c r="I266" s="200"/>
      <c r="J266" s="268">
        <f>BK266</f>
        <v>0</v>
      </c>
      <c r="K266" s="197"/>
      <c r="L266" s="202"/>
      <c r="M266" s="203"/>
      <c r="N266" s="204"/>
      <c r="O266" s="204"/>
      <c r="P266" s="205">
        <f>SUM(P267:P315)</f>
        <v>0</v>
      </c>
      <c r="Q266" s="204"/>
      <c r="R266" s="205">
        <f>SUM(R267:R315)</f>
        <v>1.2116599999999997</v>
      </c>
      <c r="S266" s="204"/>
      <c r="T266" s="206">
        <f>SUM(T267:T315)</f>
        <v>0.75643999999999989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R266" s="207" t="s">
        <v>86</v>
      </c>
      <c r="AT266" s="208" t="s">
        <v>75</v>
      </c>
      <c r="AU266" s="208" t="s">
        <v>84</v>
      </c>
      <c r="AY266" s="207" t="s">
        <v>155</v>
      </c>
      <c r="BK266" s="209">
        <f>SUM(BK267:BK315)</f>
        <v>0</v>
      </c>
    </row>
    <row r="267" s="2" customFormat="1" ht="21.75" customHeight="1">
      <c r="A267" s="37"/>
      <c r="B267" s="38"/>
      <c r="C267" s="210" t="s">
        <v>699</v>
      </c>
      <c r="D267" s="210" t="s">
        <v>156</v>
      </c>
      <c r="E267" s="211" t="s">
        <v>1703</v>
      </c>
      <c r="F267" s="212" t="s">
        <v>1704</v>
      </c>
      <c r="G267" s="213" t="s">
        <v>189</v>
      </c>
      <c r="H267" s="214">
        <v>4</v>
      </c>
      <c r="I267" s="215"/>
      <c r="J267" s="216">
        <f>ROUND(I267*H267,2)</f>
        <v>0</v>
      </c>
      <c r="K267" s="217"/>
      <c r="L267" s="43"/>
      <c r="M267" s="218" t="s">
        <v>1</v>
      </c>
      <c r="N267" s="219" t="s">
        <v>41</v>
      </c>
      <c r="O267" s="90"/>
      <c r="P267" s="220">
        <f>O267*H267</f>
        <v>0</v>
      </c>
      <c r="Q267" s="220">
        <v>0</v>
      </c>
      <c r="R267" s="220">
        <f>Q267*H267</f>
        <v>0</v>
      </c>
      <c r="S267" s="220">
        <v>0.03363</v>
      </c>
      <c r="T267" s="221">
        <f>S267*H267</f>
        <v>0.13452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2" t="s">
        <v>191</v>
      </c>
      <c r="AT267" s="222" t="s">
        <v>156</v>
      </c>
      <c r="AU267" s="222" t="s">
        <v>86</v>
      </c>
      <c r="AY267" s="16" t="s">
        <v>155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6" t="s">
        <v>84</v>
      </c>
      <c r="BK267" s="223">
        <f>ROUND(I267*H267,2)</f>
        <v>0</v>
      </c>
      <c r="BL267" s="16" t="s">
        <v>191</v>
      </c>
      <c r="BM267" s="222" t="s">
        <v>1705</v>
      </c>
    </row>
    <row r="268" s="2" customFormat="1" ht="24.15" customHeight="1">
      <c r="A268" s="37"/>
      <c r="B268" s="38"/>
      <c r="C268" s="210" t="s">
        <v>704</v>
      </c>
      <c r="D268" s="210" t="s">
        <v>156</v>
      </c>
      <c r="E268" s="211" t="s">
        <v>1706</v>
      </c>
      <c r="F268" s="212" t="s">
        <v>1707</v>
      </c>
      <c r="G268" s="213" t="s">
        <v>175</v>
      </c>
      <c r="H268" s="214">
        <v>11</v>
      </c>
      <c r="I268" s="215"/>
      <c r="J268" s="216">
        <f>ROUND(I268*H268,2)</f>
        <v>0</v>
      </c>
      <c r="K268" s="217"/>
      <c r="L268" s="43"/>
      <c r="M268" s="218" t="s">
        <v>1</v>
      </c>
      <c r="N268" s="219" t="s">
        <v>41</v>
      </c>
      <c r="O268" s="90"/>
      <c r="P268" s="220">
        <f>O268*H268</f>
        <v>0</v>
      </c>
      <c r="Q268" s="220">
        <v>0.0030899999999999999</v>
      </c>
      <c r="R268" s="220">
        <f>Q268*H268</f>
        <v>0.033989999999999999</v>
      </c>
      <c r="S268" s="220">
        <v>0</v>
      </c>
      <c r="T268" s="22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2" t="s">
        <v>191</v>
      </c>
      <c r="AT268" s="222" t="s">
        <v>156</v>
      </c>
      <c r="AU268" s="222" t="s">
        <v>86</v>
      </c>
      <c r="AY268" s="16" t="s">
        <v>155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6" t="s">
        <v>84</v>
      </c>
      <c r="BK268" s="223">
        <f>ROUND(I268*H268,2)</f>
        <v>0</v>
      </c>
      <c r="BL268" s="16" t="s">
        <v>191</v>
      </c>
      <c r="BM268" s="222" t="s">
        <v>1708</v>
      </c>
    </row>
    <row r="269" s="2" customFormat="1" ht="24.15" customHeight="1">
      <c r="A269" s="37"/>
      <c r="B269" s="38"/>
      <c r="C269" s="210" t="s">
        <v>622</v>
      </c>
      <c r="D269" s="210" t="s">
        <v>156</v>
      </c>
      <c r="E269" s="211" t="s">
        <v>1709</v>
      </c>
      <c r="F269" s="212" t="s">
        <v>1710</v>
      </c>
      <c r="G269" s="213" t="s">
        <v>175</v>
      </c>
      <c r="H269" s="214">
        <v>14</v>
      </c>
      <c r="I269" s="215"/>
      <c r="J269" s="216">
        <f>ROUND(I269*H269,2)</f>
        <v>0</v>
      </c>
      <c r="K269" s="217"/>
      <c r="L269" s="43"/>
      <c r="M269" s="218" t="s">
        <v>1</v>
      </c>
      <c r="N269" s="219" t="s">
        <v>41</v>
      </c>
      <c r="O269" s="90"/>
      <c r="P269" s="220">
        <f>O269*H269</f>
        <v>0</v>
      </c>
      <c r="Q269" s="220">
        <v>0.0051799999999999997</v>
      </c>
      <c r="R269" s="220">
        <f>Q269*H269</f>
        <v>0.072520000000000001</v>
      </c>
      <c r="S269" s="220">
        <v>0</v>
      </c>
      <c r="T269" s="22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2" t="s">
        <v>191</v>
      </c>
      <c r="AT269" s="222" t="s">
        <v>156</v>
      </c>
      <c r="AU269" s="222" t="s">
        <v>86</v>
      </c>
      <c r="AY269" s="16" t="s">
        <v>155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6" t="s">
        <v>84</v>
      </c>
      <c r="BK269" s="223">
        <f>ROUND(I269*H269,2)</f>
        <v>0</v>
      </c>
      <c r="BL269" s="16" t="s">
        <v>191</v>
      </c>
      <c r="BM269" s="222" t="s">
        <v>1711</v>
      </c>
    </row>
    <row r="270" s="2" customFormat="1" ht="24.15" customHeight="1">
      <c r="A270" s="37"/>
      <c r="B270" s="38"/>
      <c r="C270" s="210" t="s">
        <v>648</v>
      </c>
      <c r="D270" s="210" t="s">
        <v>156</v>
      </c>
      <c r="E270" s="211" t="s">
        <v>1712</v>
      </c>
      <c r="F270" s="212" t="s">
        <v>1713</v>
      </c>
      <c r="G270" s="213" t="s">
        <v>175</v>
      </c>
      <c r="H270" s="214">
        <v>8</v>
      </c>
      <c r="I270" s="215"/>
      <c r="J270" s="216">
        <f>ROUND(I270*H270,2)</f>
        <v>0</v>
      </c>
      <c r="K270" s="217"/>
      <c r="L270" s="43"/>
      <c r="M270" s="218" t="s">
        <v>1</v>
      </c>
      <c r="N270" s="219" t="s">
        <v>41</v>
      </c>
      <c r="O270" s="90"/>
      <c r="P270" s="220">
        <f>O270*H270</f>
        <v>0</v>
      </c>
      <c r="Q270" s="220">
        <v>0.01087</v>
      </c>
      <c r="R270" s="220">
        <f>Q270*H270</f>
        <v>0.086959999999999996</v>
      </c>
      <c r="S270" s="220">
        <v>0</v>
      </c>
      <c r="T270" s="22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2" t="s">
        <v>191</v>
      </c>
      <c r="AT270" s="222" t="s">
        <v>156</v>
      </c>
      <c r="AU270" s="222" t="s">
        <v>86</v>
      </c>
      <c r="AY270" s="16" t="s">
        <v>155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6" t="s">
        <v>84</v>
      </c>
      <c r="BK270" s="223">
        <f>ROUND(I270*H270,2)</f>
        <v>0</v>
      </c>
      <c r="BL270" s="16" t="s">
        <v>191</v>
      </c>
      <c r="BM270" s="222" t="s">
        <v>1714</v>
      </c>
    </row>
    <row r="271" s="2" customFormat="1" ht="24.15" customHeight="1">
      <c r="A271" s="37"/>
      <c r="B271" s="38"/>
      <c r="C271" s="210" t="s">
        <v>681</v>
      </c>
      <c r="D271" s="210" t="s">
        <v>156</v>
      </c>
      <c r="E271" s="211" t="s">
        <v>1715</v>
      </c>
      <c r="F271" s="212" t="s">
        <v>1716</v>
      </c>
      <c r="G271" s="213" t="s">
        <v>175</v>
      </c>
      <c r="H271" s="214">
        <v>19</v>
      </c>
      <c r="I271" s="215"/>
      <c r="J271" s="216">
        <f>ROUND(I271*H271,2)</f>
        <v>0</v>
      </c>
      <c r="K271" s="217"/>
      <c r="L271" s="43"/>
      <c r="M271" s="218" t="s">
        <v>1</v>
      </c>
      <c r="N271" s="219" t="s">
        <v>41</v>
      </c>
      <c r="O271" s="90"/>
      <c r="P271" s="220">
        <f>O271*H271</f>
        <v>0</v>
      </c>
      <c r="Q271" s="220">
        <v>0</v>
      </c>
      <c r="R271" s="220">
        <f>Q271*H271</f>
        <v>0</v>
      </c>
      <c r="S271" s="220">
        <v>0.0095899999999999996</v>
      </c>
      <c r="T271" s="221">
        <f>S271*H271</f>
        <v>0.18220999999999998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2" t="s">
        <v>191</v>
      </c>
      <c r="AT271" s="222" t="s">
        <v>156</v>
      </c>
      <c r="AU271" s="222" t="s">
        <v>86</v>
      </c>
      <c r="AY271" s="16" t="s">
        <v>155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6" t="s">
        <v>84</v>
      </c>
      <c r="BK271" s="223">
        <f>ROUND(I271*H271,2)</f>
        <v>0</v>
      </c>
      <c r="BL271" s="16" t="s">
        <v>191</v>
      </c>
      <c r="BM271" s="222" t="s">
        <v>1717</v>
      </c>
    </row>
    <row r="272" s="2" customFormat="1" ht="24.15" customHeight="1">
      <c r="A272" s="37"/>
      <c r="B272" s="38"/>
      <c r="C272" s="210" t="s">
        <v>733</v>
      </c>
      <c r="D272" s="210" t="s">
        <v>156</v>
      </c>
      <c r="E272" s="211" t="s">
        <v>1718</v>
      </c>
      <c r="F272" s="212" t="s">
        <v>1719</v>
      </c>
      <c r="G272" s="213" t="s">
        <v>175</v>
      </c>
      <c r="H272" s="214">
        <v>18</v>
      </c>
      <c r="I272" s="215"/>
      <c r="J272" s="216">
        <f>ROUND(I272*H272,2)</f>
        <v>0</v>
      </c>
      <c r="K272" s="217"/>
      <c r="L272" s="43"/>
      <c r="M272" s="218" t="s">
        <v>1</v>
      </c>
      <c r="N272" s="219" t="s">
        <v>41</v>
      </c>
      <c r="O272" s="90"/>
      <c r="P272" s="220">
        <f>O272*H272</f>
        <v>0</v>
      </c>
      <c r="Q272" s="220">
        <v>0</v>
      </c>
      <c r="R272" s="220">
        <f>Q272*H272</f>
        <v>0</v>
      </c>
      <c r="S272" s="220">
        <v>0.01102</v>
      </c>
      <c r="T272" s="221">
        <f>S272*H272</f>
        <v>0.19836000000000001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2" t="s">
        <v>191</v>
      </c>
      <c r="AT272" s="222" t="s">
        <v>156</v>
      </c>
      <c r="AU272" s="222" t="s">
        <v>86</v>
      </c>
      <c r="AY272" s="16" t="s">
        <v>155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6" t="s">
        <v>84</v>
      </c>
      <c r="BK272" s="223">
        <f>ROUND(I272*H272,2)</f>
        <v>0</v>
      </c>
      <c r="BL272" s="16" t="s">
        <v>191</v>
      </c>
      <c r="BM272" s="222" t="s">
        <v>1720</v>
      </c>
    </row>
    <row r="273" s="2" customFormat="1" ht="16.5" customHeight="1">
      <c r="A273" s="37"/>
      <c r="B273" s="38"/>
      <c r="C273" s="210" t="s">
        <v>739</v>
      </c>
      <c r="D273" s="210" t="s">
        <v>156</v>
      </c>
      <c r="E273" s="211" t="s">
        <v>1721</v>
      </c>
      <c r="F273" s="212" t="s">
        <v>1722</v>
      </c>
      <c r="G273" s="213" t="s">
        <v>175</v>
      </c>
      <c r="H273" s="214">
        <v>143</v>
      </c>
      <c r="I273" s="215"/>
      <c r="J273" s="216">
        <f>ROUND(I273*H273,2)</f>
        <v>0</v>
      </c>
      <c r="K273" s="217"/>
      <c r="L273" s="43"/>
      <c r="M273" s="218" t="s">
        <v>1</v>
      </c>
      <c r="N273" s="219" t="s">
        <v>41</v>
      </c>
      <c r="O273" s="90"/>
      <c r="P273" s="220">
        <f>O273*H273</f>
        <v>0</v>
      </c>
      <c r="Q273" s="220">
        <v>0</v>
      </c>
      <c r="R273" s="220">
        <f>Q273*H273</f>
        <v>0</v>
      </c>
      <c r="S273" s="220">
        <v>0.00029</v>
      </c>
      <c r="T273" s="221">
        <f>S273*H273</f>
        <v>0.04147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2" t="s">
        <v>191</v>
      </c>
      <c r="AT273" s="222" t="s">
        <v>156</v>
      </c>
      <c r="AU273" s="222" t="s">
        <v>86</v>
      </c>
      <c r="AY273" s="16" t="s">
        <v>155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6" t="s">
        <v>84</v>
      </c>
      <c r="BK273" s="223">
        <f>ROUND(I273*H273,2)</f>
        <v>0</v>
      </c>
      <c r="BL273" s="16" t="s">
        <v>191</v>
      </c>
      <c r="BM273" s="222" t="s">
        <v>1723</v>
      </c>
    </row>
    <row r="274" s="2" customFormat="1" ht="16.5" customHeight="1">
      <c r="A274" s="37"/>
      <c r="B274" s="38"/>
      <c r="C274" s="210" t="s">
        <v>721</v>
      </c>
      <c r="D274" s="210" t="s">
        <v>156</v>
      </c>
      <c r="E274" s="211" t="s">
        <v>1724</v>
      </c>
      <c r="F274" s="212" t="s">
        <v>1725</v>
      </c>
      <c r="G274" s="213" t="s">
        <v>175</v>
      </c>
      <c r="H274" s="214">
        <v>152</v>
      </c>
      <c r="I274" s="215"/>
      <c r="J274" s="216">
        <f>ROUND(I274*H274,2)</f>
        <v>0</v>
      </c>
      <c r="K274" s="217"/>
      <c r="L274" s="43"/>
      <c r="M274" s="218" t="s">
        <v>1</v>
      </c>
      <c r="N274" s="219" t="s">
        <v>41</v>
      </c>
      <c r="O274" s="90"/>
      <c r="P274" s="220">
        <f>O274*H274</f>
        <v>0</v>
      </c>
      <c r="Q274" s="220">
        <v>0</v>
      </c>
      <c r="R274" s="220">
        <f>Q274*H274</f>
        <v>0</v>
      </c>
      <c r="S274" s="220">
        <v>0.00032000000000000003</v>
      </c>
      <c r="T274" s="221">
        <f>S274*H274</f>
        <v>0.048640000000000003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2" t="s">
        <v>191</v>
      </c>
      <c r="AT274" s="222" t="s">
        <v>156</v>
      </c>
      <c r="AU274" s="222" t="s">
        <v>86</v>
      </c>
      <c r="AY274" s="16" t="s">
        <v>155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6" t="s">
        <v>84</v>
      </c>
      <c r="BK274" s="223">
        <f>ROUND(I274*H274,2)</f>
        <v>0</v>
      </c>
      <c r="BL274" s="16" t="s">
        <v>191</v>
      </c>
      <c r="BM274" s="222" t="s">
        <v>1726</v>
      </c>
    </row>
    <row r="275" s="2" customFormat="1" ht="24.15" customHeight="1">
      <c r="A275" s="37"/>
      <c r="B275" s="38"/>
      <c r="C275" s="210" t="s">
        <v>744</v>
      </c>
      <c r="D275" s="210" t="s">
        <v>156</v>
      </c>
      <c r="E275" s="211" t="s">
        <v>1727</v>
      </c>
      <c r="F275" s="212" t="s">
        <v>1728</v>
      </c>
      <c r="G275" s="213" t="s">
        <v>175</v>
      </c>
      <c r="H275" s="214">
        <v>184</v>
      </c>
      <c r="I275" s="215"/>
      <c r="J275" s="216">
        <f>ROUND(I275*H275,2)</f>
        <v>0</v>
      </c>
      <c r="K275" s="217"/>
      <c r="L275" s="43"/>
      <c r="M275" s="218" t="s">
        <v>1</v>
      </c>
      <c r="N275" s="219" t="s">
        <v>41</v>
      </c>
      <c r="O275" s="90"/>
      <c r="P275" s="220">
        <f>O275*H275</f>
        <v>0</v>
      </c>
      <c r="Q275" s="220">
        <v>0.00033</v>
      </c>
      <c r="R275" s="220">
        <f>Q275*H275</f>
        <v>0.060719999999999996</v>
      </c>
      <c r="S275" s="220">
        <v>0</v>
      </c>
      <c r="T275" s="22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2" t="s">
        <v>191</v>
      </c>
      <c r="AT275" s="222" t="s">
        <v>156</v>
      </c>
      <c r="AU275" s="222" t="s">
        <v>86</v>
      </c>
      <c r="AY275" s="16" t="s">
        <v>155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84</v>
      </c>
      <c r="BK275" s="223">
        <f>ROUND(I275*H275,2)</f>
        <v>0</v>
      </c>
      <c r="BL275" s="16" t="s">
        <v>191</v>
      </c>
      <c r="BM275" s="222" t="s">
        <v>1729</v>
      </c>
    </row>
    <row r="276" s="2" customFormat="1" ht="24.15" customHeight="1">
      <c r="A276" s="37"/>
      <c r="B276" s="38"/>
      <c r="C276" s="210" t="s">
        <v>748</v>
      </c>
      <c r="D276" s="210" t="s">
        <v>156</v>
      </c>
      <c r="E276" s="211" t="s">
        <v>1730</v>
      </c>
      <c r="F276" s="212" t="s">
        <v>1731</v>
      </c>
      <c r="G276" s="213" t="s">
        <v>175</v>
      </c>
      <c r="H276" s="214">
        <v>156</v>
      </c>
      <c r="I276" s="215"/>
      <c r="J276" s="216">
        <f>ROUND(I276*H276,2)</f>
        <v>0</v>
      </c>
      <c r="K276" s="217"/>
      <c r="L276" s="43"/>
      <c r="M276" s="218" t="s">
        <v>1</v>
      </c>
      <c r="N276" s="219" t="s">
        <v>41</v>
      </c>
      <c r="O276" s="90"/>
      <c r="P276" s="220">
        <f>O276*H276</f>
        <v>0</v>
      </c>
      <c r="Q276" s="220">
        <v>0.00042000000000000002</v>
      </c>
      <c r="R276" s="220">
        <f>Q276*H276</f>
        <v>0.065520000000000009</v>
      </c>
      <c r="S276" s="220">
        <v>0</v>
      </c>
      <c r="T276" s="22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2" t="s">
        <v>191</v>
      </c>
      <c r="AT276" s="222" t="s">
        <v>156</v>
      </c>
      <c r="AU276" s="222" t="s">
        <v>86</v>
      </c>
      <c r="AY276" s="16" t="s">
        <v>155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6" t="s">
        <v>84</v>
      </c>
      <c r="BK276" s="223">
        <f>ROUND(I276*H276,2)</f>
        <v>0</v>
      </c>
      <c r="BL276" s="16" t="s">
        <v>191</v>
      </c>
      <c r="BM276" s="222" t="s">
        <v>1732</v>
      </c>
    </row>
    <row r="277" s="2" customFormat="1" ht="24.15" customHeight="1">
      <c r="A277" s="37"/>
      <c r="B277" s="38"/>
      <c r="C277" s="210" t="s">
        <v>752</v>
      </c>
      <c r="D277" s="210" t="s">
        <v>156</v>
      </c>
      <c r="E277" s="211" t="s">
        <v>1733</v>
      </c>
      <c r="F277" s="212" t="s">
        <v>1734</v>
      </c>
      <c r="G277" s="213" t="s">
        <v>175</v>
      </c>
      <c r="H277" s="214">
        <v>125</v>
      </c>
      <c r="I277" s="215"/>
      <c r="J277" s="216">
        <f>ROUND(I277*H277,2)</f>
        <v>0</v>
      </c>
      <c r="K277" s="217"/>
      <c r="L277" s="43"/>
      <c r="M277" s="218" t="s">
        <v>1</v>
      </c>
      <c r="N277" s="219" t="s">
        <v>41</v>
      </c>
      <c r="O277" s="90"/>
      <c r="P277" s="220">
        <f>O277*H277</f>
        <v>0</v>
      </c>
      <c r="Q277" s="220">
        <v>0.00050000000000000001</v>
      </c>
      <c r="R277" s="220">
        <f>Q277*H277</f>
        <v>0.0625</v>
      </c>
      <c r="S277" s="220">
        <v>0</v>
      </c>
      <c r="T277" s="221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2" t="s">
        <v>191</v>
      </c>
      <c r="AT277" s="222" t="s">
        <v>156</v>
      </c>
      <c r="AU277" s="222" t="s">
        <v>86</v>
      </c>
      <c r="AY277" s="16" t="s">
        <v>155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6" t="s">
        <v>84</v>
      </c>
      <c r="BK277" s="223">
        <f>ROUND(I277*H277,2)</f>
        <v>0</v>
      </c>
      <c r="BL277" s="16" t="s">
        <v>191</v>
      </c>
      <c r="BM277" s="222" t="s">
        <v>1735</v>
      </c>
    </row>
    <row r="278" s="2" customFormat="1" ht="24.15" customHeight="1">
      <c r="A278" s="37"/>
      <c r="B278" s="38"/>
      <c r="C278" s="210" t="s">
        <v>757</v>
      </c>
      <c r="D278" s="210" t="s">
        <v>156</v>
      </c>
      <c r="E278" s="211" t="s">
        <v>1736</v>
      </c>
      <c r="F278" s="212" t="s">
        <v>1737</v>
      </c>
      <c r="G278" s="213" t="s">
        <v>175</v>
      </c>
      <c r="H278" s="214">
        <v>60</v>
      </c>
      <c r="I278" s="215"/>
      <c r="J278" s="216">
        <f>ROUND(I278*H278,2)</f>
        <v>0</v>
      </c>
      <c r="K278" s="217"/>
      <c r="L278" s="43"/>
      <c r="M278" s="218" t="s">
        <v>1</v>
      </c>
      <c r="N278" s="219" t="s">
        <v>41</v>
      </c>
      <c r="O278" s="90"/>
      <c r="P278" s="220">
        <f>O278*H278</f>
        <v>0</v>
      </c>
      <c r="Q278" s="220">
        <v>0.00064999999999999997</v>
      </c>
      <c r="R278" s="220">
        <f>Q278*H278</f>
        <v>0.039</v>
      </c>
      <c r="S278" s="220">
        <v>0</v>
      </c>
      <c r="T278" s="22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2" t="s">
        <v>191</v>
      </c>
      <c r="AT278" s="222" t="s">
        <v>156</v>
      </c>
      <c r="AU278" s="222" t="s">
        <v>86</v>
      </c>
      <c r="AY278" s="16" t="s">
        <v>155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6" t="s">
        <v>84</v>
      </c>
      <c r="BK278" s="223">
        <f>ROUND(I278*H278,2)</f>
        <v>0</v>
      </c>
      <c r="BL278" s="16" t="s">
        <v>191</v>
      </c>
      <c r="BM278" s="222" t="s">
        <v>1738</v>
      </c>
    </row>
    <row r="279" s="2" customFormat="1" ht="24.15" customHeight="1">
      <c r="A279" s="37"/>
      <c r="B279" s="38"/>
      <c r="C279" s="210" t="s">
        <v>763</v>
      </c>
      <c r="D279" s="210" t="s">
        <v>156</v>
      </c>
      <c r="E279" s="211" t="s">
        <v>1739</v>
      </c>
      <c r="F279" s="212" t="s">
        <v>1740</v>
      </c>
      <c r="G279" s="213" t="s">
        <v>175</v>
      </c>
      <c r="H279" s="214">
        <v>58</v>
      </c>
      <c r="I279" s="215"/>
      <c r="J279" s="216">
        <f>ROUND(I279*H279,2)</f>
        <v>0</v>
      </c>
      <c r="K279" s="217"/>
      <c r="L279" s="43"/>
      <c r="M279" s="218" t="s">
        <v>1</v>
      </c>
      <c r="N279" s="219" t="s">
        <v>41</v>
      </c>
      <c r="O279" s="90"/>
      <c r="P279" s="220">
        <f>O279*H279</f>
        <v>0</v>
      </c>
      <c r="Q279" s="220">
        <v>0.00080000000000000004</v>
      </c>
      <c r="R279" s="220">
        <f>Q279*H279</f>
        <v>0.046400000000000004</v>
      </c>
      <c r="S279" s="220">
        <v>0</v>
      </c>
      <c r="T279" s="22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2" t="s">
        <v>191</v>
      </c>
      <c r="AT279" s="222" t="s">
        <v>156</v>
      </c>
      <c r="AU279" s="222" t="s">
        <v>86</v>
      </c>
      <c r="AY279" s="16" t="s">
        <v>155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6" t="s">
        <v>84</v>
      </c>
      <c r="BK279" s="223">
        <f>ROUND(I279*H279,2)</f>
        <v>0</v>
      </c>
      <c r="BL279" s="16" t="s">
        <v>191</v>
      </c>
      <c r="BM279" s="222" t="s">
        <v>1741</v>
      </c>
    </row>
    <row r="280" s="2" customFormat="1" ht="24.15" customHeight="1">
      <c r="A280" s="37"/>
      <c r="B280" s="38"/>
      <c r="C280" s="210" t="s">
        <v>768</v>
      </c>
      <c r="D280" s="210" t="s">
        <v>156</v>
      </c>
      <c r="E280" s="211" t="s">
        <v>1742</v>
      </c>
      <c r="F280" s="212" t="s">
        <v>1743</v>
      </c>
      <c r="G280" s="213" t="s">
        <v>175</v>
      </c>
      <c r="H280" s="214">
        <v>88</v>
      </c>
      <c r="I280" s="215"/>
      <c r="J280" s="216">
        <f>ROUND(I280*H280,2)</f>
        <v>0</v>
      </c>
      <c r="K280" s="217"/>
      <c r="L280" s="43"/>
      <c r="M280" s="218" t="s">
        <v>1</v>
      </c>
      <c r="N280" s="219" t="s">
        <v>41</v>
      </c>
      <c r="O280" s="90"/>
      <c r="P280" s="220">
        <f>O280*H280</f>
        <v>0</v>
      </c>
      <c r="Q280" s="220">
        <v>0.001</v>
      </c>
      <c r="R280" s="220">
        <f>Q280*H280</f>
        <v>0.087999999999999995</v>
      </c>
      <c r="S280" s="220">
        <v>0</v>
      </c>
      <c r="T280" s="22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2" t="s">
        <v>191</v>
      </c>
      <c r="AT280" s="222" t="s">
        <v>156</v>
      </c>
      <c r="AU280" s="222" t="s">
        <v>86</v>
      </c>
      <c r="AY280" s="16" t="s">
        <v>155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6" t="s">
        <v>84</v>
      </c>
      <c r="BK280" s="223">
        <f>ROUND(I280*H280,2)</f>
        <v>0</v>
      </c>
      <c r="BL280" s="16" t="s">
        <v>191</v>
      </c>
      <c r="BM280" s="222" t="s">
        <v>1744</v>
      </c>
    </row>
    <row r="281" s="2" customFormat="1" ht="37.8" customHeight="1">
      <c r="A281" s="37"/>
      <c r="B281" s="38"/>
      <c r="C281" s="210" t="s">
        <v>775</v>
      </c>
      <c r="D281" s="210" t="s">
        <v>156</v>
      </c>
      <c r="E281" s="211" t="s">
        <v>1745</v>
      </c>
      <c r="F281" s="212" t="s">
        <v>1746</v>
      </c>
      <c r="G281" s="213" t="s">
        <v>175</v>
      </c>
      <c r="H281" s="214">
        <v>184</v>
      </c>
      <c r="I281" s="215"/>
      <c r="J281" s="216">
        <f>ROUND(I281*H281,2)</f>
        <v>0</v>
      </c>
      <c r="K281" s="217"/>
      <c r="L281" s="43"/>
      <c r="M281" s="218" t="s">
        <v>1</v>
      </c>
      <c r="N281" s="219" t="s">
        <v>41</v>
      </c>
      <c r="O281" s="90"/>
      <c r="P281" s="220">
        <f>O281*H281</f>
        <v>0</v>
      </c>
      <c r="Q281" s="220">
        <v>5.0000000000000002E-05</v>
      </c>
      <c r="R281" s="220">
        <f>Q281*H281</f>
        <v>0.0091999999999999998</v>
      </c>
      <c r="S281" s="220">
        <v>0</v>
      </c>
      <c r="T281" s="22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2" t="s">
        <v>191</v>
      </c>
      <c r="AT281" s="222" t="s">
        <v>156</v>
      </c>
      <c r="AU281" s="222" t="s">
        <v>86</v>
      </c>
      <c r="AY281" s="16" t="s">
        <v>155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6" t="s">
        <v>84</v>
      </c>
      <c r="BK281" s="223">
        <f>ROUND(I281*H281,2)</f>
        <v>0</v>
      </c>
      <c r="BL281" s="16" t="s">
        <v>191</v>
      </c>
      <c r="BM281" s="222" t="s">
        <v>1747</v>
      </c>
    </row>
    <row r="282" s="2" customFormat="1" ht="37.8" customHeight="1">
      <c r="A282" s="37"/>
      <c r="B282" s="38"/>
      <c r="C282" s="210" t="s">
        <v>780</v>
      </c>
      <c r="D282" s="210" t="s">
        <v>156</v>
      </c>
      <c r="E282" s="211" t="s">
        <v>1748</v>
      </c>
      <c r="F282" s="212" t="s">
        <v>1749</v>
      </c>
      <c r="G282" s="213" t="s">
        <v>175</v>
      </c>
      <c r="H282" s="214">
        <v>341</v>
      </c>
      <c r="I282" s="215"/>
      <c r="J282" s="216">
        <f>ROUND(I282*H282,2)</f>
        <v>0</v>
      </c>
      <c r="K282" s="217"/>
      <c r="L282" s="43"/>
      <c r="M282" s="218" t="s">
        <v>1</v>
      </c>
      <c r="N282" s="219" t="s">
        <v>41</v>
      </c>
      <c r="O282" s="90"/>
      <c r="P282" s="220">
        <f>O282*H282</f>
        <v>0</v>
      </c>
      <c r="Q282" s="220">
        <v>6.9999999999999994E-05</v>
      </c>
      <c r="R282" s="220">
        <f>Q282*H282</f>
        <v>0.023869999999999999</v>
      </c>
      <c r="S282" s="220">
        <v>0</v>
      </c>
      <c r="T282" s="22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2" t="s">
        <v>191</v>
      </c>
      <c r="AT282" s="222" t="s">
        <v>156</v>
      </c>
      <c r="AU282" s="222" t="s">
        <v>86</v>
      </c>
      <c r="AY282" s="16" t="s">
        <v>155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6" t="s">
        <v>84</v>
      </c>
      <c r="BK282" s="223">
        <f>ROUND(I282*H282,2)</f>
        <v>0</v>
      </c>
      <c r="BL282" s="16" t="s">
        <v>191</v>
      </c>
      <c r="BM282" s="222" t="s">
        <v>1750</v>
      </c>
    </row>
    <row r="283" s="2" customFormat="1" ht="37.8" customHeight="1">
      <c r="A283" s="37"/>
      <c r="B283" s="38"/>
      <c r="C283" s="210" t="s">
        <v>784</v>
      </c>
      <c r="D283" s="210" t="s">
        <v>156</v>
      </c>
      <c r="E283" s="211" t="s">
        <v>1751</v>
      </c>
      <c r="F283" s="212" t="s">
        <v>1752</v>
      </c>
      <c r="G283" s="213" t="s">
        <v>175</v>
      </c>
      <c r="H283" s="214">
        <v>146</v>
      </c>
      <c r="I283" s="215"/>
      <c r="J283" s="216">
        <f>ROUND(I283*H283,2)</f>
        <v>0</v>
      </c>
      <c r="K283" s="217"/>
      <c r="L283" s="43"/>
      <c r="M283" s="218" t="s">
        <v>1</v>
      </c>
      <c r="N283" s="219" t="s">
        <v>41</v>
      </c>
      <c r="O283" s="90"/>
      <c r="P283" s="220">
        <f>O283*H283</f>
        <v>0</v>
      </c>
      <c r="Q283" s="220">
        <v>8.0000000000000007E-05</v>
      </c>
      <c r="R283" s="220">
        <f>Q283*H283</f>
        <v>0.011680000000000001</v>
      </c>
      <c r="S283" s="220">
        <v>0</v>
      </c>
      <c r="T283" s="22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2" t="s">
        <v>191</v>
      </c>
      <c r="AT283" s="222" t="s">
        <v>156</v>
      </c>
      <c r="AU283" s="222" t="s">
        <v>86</v>
      </c>
      <c r="AY283" s="16" t="s">
        <v>155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6" t="s">
        <v>84</v>
      </c>
      <c r="BK283" s="223">
        <f>ROUND(I283*H283,2)</f>
        <v>0</v>
      </c>
      <c r="BL283" s="16" t="s">
        <v>191</v>
      </c>
      <c r="BM283" s="222" t="s">
        <v>1753</v>
      </c>
    </row>
    <row r="284" s="2" customFormat="1" ht="24.15" customHeight="1">
      <c r="A284" s="37"/>
      <c r="B284" s="38"/>
      <c r="C284" s="247" t="s">
        <v>788</v>
      </c>
      <c r="D284" s="247" t="s">
        <v>220</v>
      </c>
      <c r="E284" s="248" t="s">
        <v>1754</v>
      </c>
      <c r="F284" s="249" t="s">
        <v>1755</v>
      </c>
      <c r="G284" s="250" t="s">
        <v>175</v>
      </c>
      <c r="H284" s="251">
        <v>184</v>
      </c>
      <c r="I284" s="252"/>
      <c r="J284" s="253">
        <f>ROUND(I284*H284,2)</f>
        <v>0</v>
      </c>
      <c r="K284" s="254"/>
      <c r="L284" s="255"/>
      <c r="M284" s="256" t="s">
        <v>1</v>
      </c>
      <c r="N284" s="257" t="s">
        <v>41</v>
      </c>
      <c r="O284" s="90"/>
      <c r="P284" s="220">
        <f>O284*H284</f>
        <v>0</v>
      </c>
      <c r="Q284" s="220">
        <v>0.00021000000000000001</v>
      </c>
      <c r="R284" s="220">
        <f>Q284*H284</f>
        <v>0.038640000000000001</v>
      </c>
      <c r="S284" s="220">
        <v>0</v>
      </c>
      <c r="T284" s="22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2" t="s">
        <v>343</v>
      </c>
      <c r="AT284" s="222" t="s">
        <v>220</v>
      </c>
      <c r="AU284" s="222" t="s">
        <v>86</v>
      </c>
      <c r="AY284" s="16" t="s">
        <v>155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6" t="s">
        <v>84</v>
      </c>
      <c r="BK284" s="223">
        <f>ROUND(I284*H284,2)</f>
        <v>0</v>
      </c>
      <c r="BL284" s="16" t="s">
        <v>191</v>
      </c>
      <c r="BM284" s="222" t="s">
        <v>1756</v>
      </c>
    </row>
    <row r="285" s="2" customFormat="1" ht="24.15" customHeight="1">
      <c r="A285" s="37"/>
      <c r="B285" s="38"/>
      <c r="C285" s="247" t="s">
        <v>792</v>
      </c>
      <c r="D285" s="247" t="s">
        <v>220</v>
      </c>
      <c r="E285" s="248" t="s">
        <v>1757</v>
      </c>
      <c r="F285" s="249" t="s">
        <v>1758</v>
      </c>
      <c r="G285" s="250" t="s">
        <v>175</v>
      </c>
      <c r="H285" s="251">
        <v>156</v>
      </c>
      <c r="I285" s="252"/>
      <c r="J285" s="253">
        <f>ROUND(I285*H285,2)</f>
        <v>0</v>
      </c>
      <c r="K285" s="254"/>
      <c r="L285" s="255"/>
      <c r="M285" s="256" t="s">
        <v>1</v>
      </c>
      <c r="N285" s="257" t="s">
        <v>41</v>
      </c>
      <c r="O285" s="90"/>
      <c r="P285" s="220">
        <f>O285*H285</f>
        <v>0</v>
      </c>
      <c r="Q285" s="220">
        <v>0.00029999999999999997</v>
      </c>
      <c r="R285" s="220">
        <f>Q285*H285</f>
        <v>0.046799999999999994</v>
      </c>
      <c r="S285" s="220">
        <v>0</v>
      </c>
      <c r="T285" s="22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2" t="s">
        <v>343</v>
      </c>
      <c r="AT285" s="222" t="s">
        <v>220</v>
      </c>
      <c r="AU285" s="222" t="s">
        <v>86</v>
      </c>
      <c r="AY285" s="16" t="s">
        <v>155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6" t="s">
        <v>84</v>
      </c>
      <c r="BK285" s="223">
        <f>ROUND(I285*H285,2)</f>
        <v>0</v>
      </c>
      <c r="BL285" s="16" t="s">
        <v>191</v>
      </c>
      <c r="BM285" s="222" t="s">
        <v>1759</v>
      </c>
    </row>
    <row r="286" s="2" customFormat="1" ht="24.15" customHeight="1">
      <c r="A286" s="37"/>
      <c r="B286" s="38"/>
      <c r="C286" s="247" t="s">
        <v>797</v>
      </c>
      <c r="D286" s="247" t="s">
        <v>220</v>
      </c>
      <c r="E286" s="248" t="s">
        <v>1760</v>
      </c>
      <c r="F286" s="249" t="s">
        <v>1761</v>
      </c>
      <c r="G286" s="250" t="s">
        <v>175</v>
      </c>
      <c r="H286" s="251">
        <v>125</v>
      </c>
      <c r="I286" s="252"/>
      <c r="J286" s="253">
        <f>ROUND(I286*H286,2)</f>
        <v>0</v>
      </c>
      <c r="K286" s="254"/>
      <c r="L286" s="255"/>
      <c r="M286" s="256" t="s">
        <v>1</v>
      </c>
      <c r="N286" s="257" t="s">
        <v>41</v>
      </c>
      <c r="O286" s="90"/>
      <c r="P286" s="220">
        <f>O286*H286</f>
        <v>0</v>
      </c>
      <c r="Q286" s="220">
        <v>0.00046999999999999999</v>
      </c>
      <c r="R286" s="220">
        <f>Q286*H286</f>
        <v>0.058749999999999997</v>
      </c>
      <c r="S286" s="220">
        <v>0</v>
      </c>
      <c r="T286" s="22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2" t="s">
        <v>343</v>
      </c>
      <c r="AT286" s="222" t="s">
        <v>220</v>
      </c>
      <c r="AU286" s="222" t="s">
        <v>86</v>
      </c>
      <c r="AY286" s="16" t="s">
        <v>155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6" t="s">
        <v>84</v>
      </c>
      <c r="BK286" s="223">
        <f>ROUND(I286*H286,2)</f>
        <v>0</v>
      </c>
      <c r="BL286" s="16" t="s">
        <v>191</v>
      </c>
      <c r="BM286" s="222" t="s">
        <v>1762</v>
      </c>
    </row>
    <row r="287" s="2" customFormat="1" ht="24.15" customHeight="1">
      <c r="A287" s="37"/>
      <c r="B287" s="38"/>
      <c r="C287" s="247" t="s">
        <v>803</v>
      </c>
      <c r="D287" s="247" t="s">
        <v>220</v>
      </c>
      <c r="E287" s="248" t="s">
        <v>1763</v>
      </c>
      <c r="F287" s="249" t="s">
        <v>1764</v>
      </c>
      <c r="G287" s="250" t="s">
        <v>175</v>
      </c>
      <c r="H287" s="251">
        <v>60</v>
      </c>
      <c r="I287" s="252"/>
      <c r="J287" s="253">
        <f>ROUND(I287*H287,2)</f>
        <v>0</v>
      </c>
      <c r="K287" s="254"/>
      <c r="L287" s="255"/>
      <c r="M287" s="256" t="s">
        <v>1</v>
      </c>
      <c r="N287" s="257" t="s">
        <v>41</v>
      </c>
      <c r="O287" s="90"/>
      <c r="P287" s="220">
        <f>O287*H287</f>
        <v>0</v>
      </c>
      <c r="Q287" s="220">
        <v>0.00068999999999999997</v>
      </c>
      <c r="R287" s="220">
        <f>Q287*H287</f>
        <v>0.041399999999999999</v>
      </c>
      <c r="S287" s="220">
        <v>0</v>
      </c>
      <c r="T287" s="22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2" t="s">
        <v>343</v>
      </c>
      <c r="AT287" s="222" t="s">
        <v>220</v>
      </c>
      <c r="AU287" s="222" t="s">
        <v>86</v>
      </c>
      <c r="AY287" s="16" t="s">
        <v>155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6" t="s">
        <v>84</v>
      </c>
      <c r="BK287" s="223">
        <f>ROUND(I287*H287,2)</f>
        <v>0</v>
      </c>
      <c r="BL287" s="16" t="s">
        <v>191</v>
      </c>
      <c r="BM287" s="222" t="s">
        <v>1765</v>
      </c>
    </row>
    <row r="288" s="2" customFormat="1" ht="24.15" customHeight="1">
      <c r="A288" s="37"/>
      <c r="B288" s="38"/>
      <c r="C288" s="247" t="s">
        <v>808</v>
      </c>
      <c r="D288" s="247" t="s">
        <v>220</v>
      </c>
      <c r="E288" s="248" t="s">
        <v>1766</v>
      </c>
      <c r="F288" s="249" t="s">
        <v>1767</v>
      </c>
      <c r="G288" s="250" t="s">
        <v>175</v>
      </c>
      <c r="H288" s="251">
        <v>58</v>
      </c>
      <c r="I288" s="252"/>
      <c r="J288" s="253">
        <f>ROUND(I288*H288,2)</f>
        <v>0</v>
      </c>
      <c r="K288" s="254"/>
      <c r="L288" s="255"/>
      <c r="M288" s="256" t="s">
        <v>1</v>
      </c>
      <c r="N288" s="257" t="s">
        <v>41</v>
      </c>
      <c r="O288" s="90"/>
      <c r="P288" s="220">
        <f>O288*H288</f>
        <v>0</v>
      </c>
      <c r="Q288" s="220">
        <v>0.0010499999999999999</v>
      </c>
      <c r="R288" s="220">
        <f>Q288*H288</f>
        <v>0.060899999999999996</v>
      </c>
      <c r="S288" s="220">
        <v>0</v>
      </c>
      <c r="T288" s="22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2" t="s">
        <v>343</v>
      </c>
      <c r="AT288" s="222" t="s">
        <v>220</v>
      </c>
      <c r="AU288" s="222" t="s">
        <v>86</v>
      </c>
      <c r="AY288" s="16" t="s">
        <v>155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6" t="s">
        <v>84</v>
      </c>
      <c r="BK288" s="223">
        <f>ROUND(I288*H288,2)</f>
        <v>0</v>
      </c>
      <c r="BL288" s="16" t="s">
        <v>191</v>
      </c>
      <c r="BM288" s="222" t="s">
        <v>1768</v>
      </c>
    </row>
    <row r="289" s="2" customFormat="1" ht="24.15" customHeight="1">
      <c r="A289" s="37"/>
      <c r="B289" s="38"/>
      <c r="C289" s="247" t="s">
        <v>813</v>
      </c>
      <c r="D289" s="247" t="s">
        <v>220</v>
      </c>
      <c r="E289" s="248" t="s">
        <v>1769</v>
      </c>
      <c r="F289" s="249" t="s">
        <v>1770</v>
      </c>
      <c r="G289" s="250" t="s">
        <v>175</v>
      </c>
      <c r="H289" s="251">
        <v>88</v>
      </c>
      <c r="I289" s="252"/>
      <c r="J289" s="253">
        <f>ROUND(I289*H289,2)</f>
        <v>0</v>
      </c>
      <c r="K289" s="254"/>
      <c r="L289" s="255"/>
      <c r="M289" s="256" t="s">
        <v>1</v>
      </c>
      <c r="N289" s="257" t="s">
        <v>41</v>
      </c>
      <c r="O289" s="90"/>
      <c r="P289" s="220">
        <f>O289*H289</f>
        <v>0</v>
      </c>
      <c r="Q289" s="220">
        <v>0.0015900000000000001</v>
      </c>
      <c r="R289" s="220">
        <f>Q289*H289</f>
        <v>0.13992000000000002</v>
      </c>
      <c r="S289" s="220">
        <v>0</v>
      </c>
      <c r="T289" s="22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2" t="s">
        <v>343</v>
      </c>
      <c r="AT289" s="222" t="s">
        <v>220</v>
      </c>
      <c r="AU289" s="222" t="s">
        <v>86</v>
      </c>
      <c r="AY289" s="16" t="s">
        <v>155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6" t="s">
        <v>84</v>
      </c>
      <c r="BK289" s="223">
        <f>ROUND(I289*H289,2)</f>
        <v>0</v>
      </c>
      <c r="BL289" s="16" t="s">
        <v>191</v>
      </c>
      <c r="BM289" s="222" t="s">
        <v>1771</v>
      </c>
    </row>
    <row r="290" s="2" customFormat="1" ht="16.5" customHeight="1">
      <c r="A290" s="37"/>
      <c r="B290" s="38"/>
      <c r="C290" s="210" t="s">
        <v>817</v>
      </c>
      <c r="D290" s="210" t="s">
        <v>156</v>
      </c>
      <c r="E290" s="211" t="s">
        <v>1772</v>
      </c>
      <c r="F290" s="212" t="s">
        <v>1773</v>
      </c>
      <c r="G290" s="213" t="s">
        <v>175</v>
      </c>
      <c r="H290" s="214">
        <v>60</v>
      </c>
      <c r="I290" s="215"/>
      <c r="J290" s="216">
        <f>ROUND(I290*H290,2)</f>
        <v>0</v>
      </c>
      <c r="K290" s="217"/>
      <c r="L290" s="43"/>
      <c r="M290" s="218" t="s">
        <v>1</v>
      </c>
      <c r="N290" s="219" t="s">
        <v>41</v>
      </c>
      <c r="O290" s="90"/>
      <c r="P290" s="220">
        <f>O290*H290</f>
        <v>0</v>
      </c>
      <c r="Q290" s="220">
        <v>0.00018000000000000001</v>
      </c>
      <c r="R290" s="220">
        <f>Q290*H290</f>
        <v>0.010800000000000001</v>
      </c>
      <c r="S290" s="220">
        <v>0</v>
      </c>
      <c r="T290" s="22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2" t="s">
        <v>191</v>
      </c>
      <c r="AT290" s="222" t="s">
        <v>156</v>
      </c>
      <c r="AU290" s="222" t="s">
        <v>86</v>
      </c>
      <c r="AY290" s="16" t="s">
        <v>155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6" t="s">
        <v>84</v>
      </c>
      <c r="BK290" s="223">
        <f>ROUND(I290*H290,2)</f>
        <v>0</v>
      </c>
      <c r="BL290" s="16" t="s">
        <v>191</v>
      </c>
      <c r="BM290" s="222" t="s">
        <v>1774</v>
      </c>
    </row>
    <row r="291" s="2" customFormat="1" ht="16.5" customHeight="1">
      <c r="A291" s="37"/>
      <c r="B291" s="38"/>
      <c r="C291" s="210" t="s">
        <v>822</v>
      </c>
      <c r="D291" s="210" t="s">
        <v>156</v>
      </c>
      <c r="E291" s="211" t="s">
        <v>1775</v>
      </c>
      <c r="F291" s="212" t="s">
        <v>1776</v>
      </c>
      <c r="G291" s="213" t="s">
        <v>175</v>
      </c>
      <c r="H291" s="214">
        <v>65</v>
      </c>
      <c r="I291" s="215"/>
      <c r="J291" s="216">
        <f>ROUND(I291*H291,2)</f>
        <v>0</v>
      </c>
      <c r="K291" s="217"/>
      <c r="L291" s="43"/>
      <c r="M291" s="218" t="s">
        <v>1</v>
      </c>
      <c r="N291" s="219" t="s">
        <v>41</v>
      </c>
      <c r="O291" s="90"/>
      <c r="P291" s="220">
        <f>O291*H291</f>
        <v>0</v>
      </c>
      <c r="Q291" s="220">
        <v>0.00021000000000000001</v>
      </c>
      <c r="R291" s="220">
        <f>Q291*H291</f>
        <v>0.013650000000000001</v>
      </c>
      <c r="S291" s="220">
        <v>0</v>
      </c>
      <c r="T291" s="22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2" t="s">
        <v>191</v>
      </c>
      <c r="AT291" s="222" t="s">
        <v>156</v>
      </c>
      <c r="AU291" s="222" t="s">
        <v>86</v>
      </c>
      <c r="AY291" s="16" t="s">
        <v>155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6" t="s">
        <v>84</v>
      </c>
      <c r="BK291" s="223">
        <f>ROUND(I291*H291,2)</f>
        <v>0</v>
      </c>
      <c r="BL291" s="16" t="s">
        <v>191</v>
      </c>
      <c r="BM291" s="222" t="s">
        <v>1777</v>
      </c>
    </row>
    <row r="292" s="2" customFormat="1" ht="16.5" customHeight="1">
      <c r="A292" s="37"/>
      <c r="B292" s="38"/>
      <c r="C292" s="210" t="s">
        <v>826</v>
      </c>
      <c r="D292" s="210" t="s">
        <v>156</v>
      </c>
      <c r="E292" s="211" t="s">
        <v>1778</v>
      </c>
      <c r="F292" s="212" t="s">
        <v>1779</v>
      </c>
      <c r="G292" s="213" t="s">
        <v>175</v>
      </c>
      <c r="H292" s="214">
        <v>115</v>
      </c>
      <c r="I292" s="215"/>
      <c r="J292" s="216">
        <f>ROUND(I292*H292,2)</f>
        <v>0</v>
      </c>
      <c r="K292" s="217"/>
      <c r="L292" s="43"/>
      <c r="M292" s="218" t="s">
        <v>1</v>
      </c>
      <c r="N292" s="219" t="s">
        <v>41</v>
      </c>
      <c r="O292" s="90"/>
      <c r="P292" s="220">
        <f>O292*H292</f>
        <v>0</v>
      </c>
      <c r="Q292" s="220">
        <v>0.00025999999999999998</v>
      </c>
      <c r="R292" s="220">
        <f>Q292*H292</f>
        <v>0.029899999999999996</v>
      </c>
      <c r="S292" s="220">
        <v>0</v>
      </c>
      <c r="T292" s="22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2" t="s">
        <v>191</v>
      </c>
      <c r="AT292" s="222" t="s">
        <v>156</v>
      </c>
      <c r="AU292" s="222" t="s">
        <v>86</v>
      </c>
      <c r="AY292" s="16" t="s">
        <v>155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6" t="s">
        <v>84</v>
      </c>
      <c r="BK292" s="223">
        <f>ROUND(I292*H292,2)</f>
        <v>0</v>
      </c>
      <c r="BL292" s="16" t="s">
        <v>191</v>
      </c>
      <c r="BM292" s="222" t="s">
        <v>1780</v>
      </c>
    </row>
    <row r="293" s="2" customFormat="1" ht="16.5" customHeight="1">
      <c r="A293" s="37"/>
      <c r="B293" s="38"/>
      <c r="C293" s="210" t="s">
        <v>831</v>
      </c>
      <c r="D293" s="210" t="s">
        <v>156</v>
      </c>
      <c r="E293" s="211" t="s">
        <v>1781</v>
      </c>
      <c r="F293" s="212" t="s">
        <v>1782</v>
      </c>
      <c r="G293" s="213" t="s">
        <v>175</v>
      </c>
      <c r="H293" s="214">
        <v>35</v>
      </c>
      <c r="I293" s="215"/>
      <c r="J293" s="216">
        <f>ROUND(I293*H293,2)</f>
        <v>0</v>
      </c>
      <c r="K293" s="217"/>
      <c r="L293" s="43"/>
      <c r="M293" s="218" t="s">
        <v>1</v>
      </c>
      <c r="N293" s="219" t="s">
        <v>41</v>
      </c>
      <c r="O293" s="90"/>
      <c r="P293" s="220">
        <f>O293*H293</f>
        <v>0</v>
      </c>
      <c r="Q293" s="220">
        <v>0.00029</v>
      </c>
      <c r="R293" s="220">
        <f>Q293*H293</f>
        <v>0.010149999999999999</v>
      </c>
      <c r="S293" s="220">
        <v>0</v>
      </c>
      <c r="T293" s="22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2" t="s">
        <v>191</v>
      </c>
      <c r="AT293" s="222" t="s">
        <v>156</v>
      </c>
      <c r="AU293" s="222" t="s">
        <v>86</v>
      </c>
      <c r="AY293" s="16" t="s">
        <v>155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6" t="s">
        <v>84</v>
      </c>
      <c r="BK293" s="223">
        <f>ROUND(I293*H293,2)</f>
        <v>0</v>
      </c>
      <c r="BL293" s="16" t="s">
        <v>191</v>
      </c>
      <c r="BM293" s="222" t="s">
        <v>1783</v>
      </c>
    </row>
    <row r="294" s="2" customFormat="1" ht="16.5" customHeight="1">
      <c r="A294" s="37"/>
      <c r="B294" s="38"/>
      <c r="C294" s="210" t="s">
        <v>836</v>
      </c>
      <c r="D294" s="210" t="s">
        <v>156</v>
      </c>
      <c r="E294" s="211" t="s">
        <v>1784</v>
      </c>
      <c r="F294" s="212" t="s">
        <v>1785</v>
      </c>
      <c r="G294" s="213" t="s">
        <v>175</v>
      </c>
      <c r="H294" s="214">
        <v>56</v>
      </c>
      <c r="I294" s="215"/>
      <c r="J294" s="216">
        <f>ROUND(I294*H294,2)</f>
        <v>0</v>
      </c>
      <c r="K294" s="217"/>
      <c r="L294" s="43"/>
      <c r="M294" s="218" t="s">
        <v>1</v>
      </c>
      <c r="N294" s="219" t="s">
        <v>41</v>
      </c>
      <c r="O294" s="90"/>
      <c r="P294" s="220">
        <f>O294*H294</f>
        <v>0</v>
      </c>
      <c r="Q294" s="220">
        <v>0.00042999999999999999</v>
      </c>
      <c r="R294" s="220">
        <f>Q294*H294</f>
        <v>0.024080000000000001</v>
      </c>
      <c r="S294" s="220">
        <v>0</v>
      </c>
      <c r="T294" s="22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2" t="s">
        <v>191</v>
      </c>
      <c r="AT294" s="222" t="s">
        <v>156</v>
      </c>
      <c r="AU294" s="222" t="s">
        <v>86</v>
      </c>
      <c r="AY294" s="16" t="s">
        <v>155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6" t="s">
        <v>84</v>
      </c>
      <c r="BK294" s="223">
        <f>ROUND(I294*H294,2)</f>
        <v>0</v>
      </c>
      <c r="BL294" s="16" t="s">
        <v>191</v>
      </c>
      <c r="BM294" s="222" t="s">
        <v>1786</v>
      </c>
    </row>
    <row r="295" s="2" customFormat="1" ht="16.5" customHeight="1">
      <c r="A295" s="37"/>
      <c r="B295" s="38"/>
      <c r="C295" s="210" t="s">
        <v>841</v>
      </c>
      <c r="D295" s="210" t="s">
        <v>156</v>
      </c>
      <c r="E295" s="211" t="s">
        <v>1787</v>
      </c>
      <c r="F295" s="212" t="s">
        <v>1788</v>
      </c>
      <c r="G295" s="213" t="s">
        <v>175</v>
      </c>
      <c r="H295" s="214">
        <v>82</v>
      </c>
      <c r="I295" s="215"/>
      <c r="J295" s="216">
        <f>ROUND(I295*H295,2)</f>
        <v>0</v>
      </c>
      <c r="K295" s="217"/>
      <c r="L295" s="43"/>
      <c r="M295" s="218" t="s">
        <v>1</v>
      </c>
      <c r="N295" s="219" t="s">
        <v>41</v>
      </c>
      <c r="O295" s="90"/>
      <c r="P295" s="220">
        <f>O295*H295</f>
        <v>0</v>
      </c>
      <c r="Q295" s="220">
        <v>0.00046999999999999999</v>
      </c>
      <c r="R295" s="220">
        <f>Q295*H295</f>
        <v>0.038539999999999998</v>
      </c>
      <c r="S295" s="220">
        <v>0</v>
      </c>
      <c r="T295" s="22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2" t="s">
        <v>191</v>
      </c>
      <c r="AT295" s="222" t="s">
        <v>156</v>
      </c>
      <c r="AU295" s="222" t="s">
        <v>86</v>
      </c>
      <c r="AY295" s="16" t="s">
        <v>155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6" t="s">
        <v>84</v>
      </c>
      <c r="BK295" s="223">
        <f>ROUND(I295*H295,2)</f>
        <v>0</v>
      </c>
      <c r="BL295" s="16" t="s">
        <v>191</v>
      </c>
      <c r="BM295" s="222" t="s">
        <v>1789</v>
      </c>
    </row>
    <row r="296" s="2" customFormat="1" ht="24.15" customHeight="1">
      <c r="A296" s="37"/>
      <c r="B296" s="38"/>
      <c r="C296" s="210" t="s">
        <v>845</v>
      </c>
      <c r="D296" s="210" t="s">
        <v>156</v>
      </c>
      <c r="E296" s="211" t="s">
        <v>1790</v>
      </c>
      <c r="F296" s="212" t="s">
        <v>1791</v>
      </c>
      <c r="G296" s="213" t="s">
        <v>189</v>
      </c>
      <c r="H296" s="214">
        <v>2</v>
      </c>
      <c r="I296" s="215"/>
      <c r="J296" s="216">
        <f>ROUND(I296*H296,2)</f>
        <v>0</v>
      </c>
      <c r="K296" s="217"/>
      <c r="L296" s="43"/>
      <c r="M296" s="218" t="s">
        <v>1</v>
      </c>
      <c r="N296" s="219" t="s">
        <v>41</v>
      </c>
      <c r="O296" s="90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2" t="s">
        <v>191</v>
      </c>
      <c r="AT296" s="222" t="s">
        <v>156</v>
      </c>
      <c r="AU296" s="222" t="s">
        <v>86</v>
      </c>
      <c r="AY296" s="16" t="s">
        <v>155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6" t="s">
        <v>84</v>
      </c>
      <c r="BK296" s="223">
        <f>ROUND(I296*H296,2)</f>
        <v>0</v>
      </c>
      <c r="BL296" s="16" t="s">
        <v>191</v>
      </c>
      <c r="BM296" s="222" t="s">
        <v>1792</v>
      </c>
    </row>
    <row r="297" s="2" customFormat="1" ht="16.5" customHeight="1">
      <c r="A297" s="37"/>
      <c r="B297" s="38"/>
      <c r="C297" s="210" t="s">
        <v>850</v>
      </c>
      <c r="D297" s="210" t="s">
        <v>156</v>
      </c>
      <c r="E297" s="211" t="s">
        <v>1793</v>
      </c>
      <c r="F297" s="212" t="s">
        <v>1794</v>
      </c>
      <c r="G297" s="213" t="s">
        <v>189</v>
      </c>
      <c r="H297" s="214">
        <v>4</v>
      </c>
      <c r="I297" s="215"/>
      <c r="J297" s="216">
        <f>ROUND(I297*H297,2)</f>
        <v>0</v>
      </c>
      <c r="K297" s="217"/>
      <c r="L297" s="43"/>
      <c r="M297" s="218" t="s">
        <v>1</v>
      </c>
      <c r="N297" s="219" t="s">
        <v>41</v>
      </c>
      <c r="O297" s="90"/>
      <c r="P297" s="220">
        <f>O297*H297</f>
        <v>0</v>
      </c>
      <c r="Q297" s="220">
        <v>0.0017700000000000001</v>
      </c>
      <c r="R297" s="220">
        <f>Q297*H297</f>
        <v>0.0070800000000000004</v>
      </c>
      <c r="S297" s="220">
        <v>0</v>
      </c>
      <c r="T297" s="22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2" t="s">
        <v>191</v>
      </c>
      <c r="AT297" s="222" t="s">
        <v>156</v>
      </c>
      <c r="AU297" s="222" t="s">
        <v>86</v>
      </c>
      <c r="AY297" s="16" t="s">
        <v>155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6" t="s">
        <v>84</v>
      </c>
      <c r="BK297" s="223">
        <f>ROUND(I297*H297,2)</f>
        <v>0</v>
      </c>
      <c r="BL297" s="16" t="s">
        <v>191</v>
      </c>
      <c r="BM297" s="222" t="s">
        <v>1795</v>
      </c>
    </row>
    <row r="298" s="2" customFormat="1" ht="24.15" customHeight="1">
      <c r="A298" s="37"/>
      <c r="B298" s="38"/>
      <c r="C298" s="210" t="s">
        <v>876</v>
      </c>
      <c r="D298" s="210" t="s">
        <v>156</v>
      </c>
      <c r="E298" s="211" t="s">
        <v>1796</v>
      </c>
      <c r="F298" s="212" t="s">
        <v>1797</v>
      </c>
      <c r="G298" s="213" t="s">
        <v>189</v>
      </c>
      <c r="H298" s="214">
        <v>4</v>
      </c>
      <c r="I298" s="215"/>
      <c r="J298" s="216">
        <f>ROUND(I298*H298,2)</f>
        <v>0</v>
      </c>
      <c r="K298" s="217"/>
      <c r="L298" s="43"/>
      <c r="M298" s="218" t="s">
        <v>1</v>
      </c>
      <c r="N298" s="219" t="s">
        <v>41</v>
      </c>
      <c r="O298" s="90"/>
      <c r="P298" s="220">
        <f>O298*H298</f>
        <v>0</v>
      </c>
      <c r="Q298" s="220">
        <v>0</v>
      </c>
      <c r="R298" s="220">
        <f>Q298*H298</f>
        <v>0</v>
      </c>
      <c r="S298" s="220">
        <v>0.02826</v>
      </c>
      <c r="T298" s="221">
        <f>S298*H298</f>
        <v>0.11304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2" t="s">
        <v>191</v>
      </c>
      <c r="AT298" s="222" t="s">
        <v>156</v>
      </c>
      <c r="AU298" s="222" t="s">
        <v>86</v>
      </c>
      <c r="AY298" s="16" t="s">
        <v>155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6" t="s">
        <v>84</v>
      </c>
      <c r="BK298" s="223">
        <f>ROUND(I298*H298,2)</f>
        <v>0</v>
      </c>
      <c r="BL298" s="16" t="s">
        <v>191</v>
      </c>
      <c r="BM298" s="222" t="s">
        <v>1798</v>
      </c>
    </row>
    <row r="299" s="2" customFormat="1" ht="21.75" customHeight="1">
      <c r="A299" s="37"/>
      <c r="B299" s="38"/>
      <c r="C299" s="210" t="s">
        <v>856</v>
      </c>
      <c r="D299" s="210" t="s">
        <v>156</v>
      </c>
      <c r="E299" s="211" t="s">
        <v>1799</v>
      </c>
      <c r="F299" s="212" t="s">
        <v>1800</v>
      </c>
      <c r="G299" s="213" t="s">
        <v>189</v>
      </c>
      <c r="H299" s="214">
        <v>4</v>
      </c>
      <c r="I299" s="215"/>
      <c r="J299" s="216">
        <f>ROUND(I299*H299,2)</f>
        <v>0</v>
      </c>
      <c r="K299" s="217"/>
      <c r="L299" s="43"/>
      <c r="M299" s="218" t="s">
        <v>1</v>
      </c>
      <c r="N299" s="219" t="s">
        <v>41</v>
      </c>
      <c r="O299" s="90"/>
      <c r="P299" s="220">
        <f>O299*H299</f>
        <v>0</v>
      </c>
      <c r="Q299" s="220">
        <v>0</v>
      </c>
      <c r="R299" s="220">
        <f>Q299*H299</f>
        <v>0</v>
      </c>
      <c r="S299" s="220">
        <v>0.0024399999999999999</v>
      </c>
      <c r="T299" s="221">
        <f>S299*H299</f>
        <v>0.0097599999999999996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2" t="s">
        <v>191</v>
      </c>
      <c r="AT299" s="222" t="s">
        <v>156</v>
      </c>
      <c r="AU299" s="222" t="s">
        <v>86</v>
      </c>
      <c r="AY299" s="16" t="s">
        <v>155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6" t="s">
        <v>84</v>
      </c>
      <c r="BK299" s="223">
        <f>ROUND(I299*H299,2)</f>
        <v>0</v>
      </c>
      <c r="BL299" s="16" t="s">
        <v>191</v>
      </c>
      <c r="BM299" s="222" t="s">
        <v>1801</v>
      </c>
    </row>
    <row r="300" s="2" customFormat="1" ht="16.5" customHeight="1">
      <c r="A300" s="37"/>
      <c r="B300" s="38"/>
      <c r="C300" s="210" t="s">
        <v>860</v>
      </c>
      <c r="D300" s="210" t="s">
        <v>156</v>
      </c>
      <c r="E300" s="211" t="s">
        <v>1802</v>
      </c>
      <c r="F300" s="212" t="s">
        <v>1803</v>
      </c>
      <c r="G300" s="213" t="s">
        <v>189</v>
      </c>
      <c r="H300" s="214">
        <v>2</v>
      </c>
      <c r="I300" s="215"/>
      <c r="J300" s="216">
        <f>ROUND(I300*H300,2)</f>
        <v>0</v>
      </c>
      <c r="K300" s="217"/>
      <c r="L300" s="43"/>
      <c r="M300" s="218" t="s">
        <v>1</v>
      </c>
      <c r="N300" s="219" t="s">
        <v>41</v>
      </c>
      <c r="O300" s="90"/>
      <c r="P300" s="220">
        <f>O300*H300</f>
        <v>0</v>
      </c>
      <c r="Q300" s="220">
        <v>1.0000000000000001E-05</v>
      </c>
      <c r="R300" s="220">
        <f>Q300*H300</f>
        <v>2.0000000000000002E-05</v>
      </c>
      <c r="S300" s="220">
        <v>0</v>
      </c>
      <c r="T300" s="22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2" t="s">
        <v>191</v>
      </c>
      <c r="AT300" s="222" t="s">
        <v>156</v>
      </c>
      <c r="AU300" s="222" t="s">
        <v>86</v>
      </c>
      <c r="AY300" s="16" t="s">
        <v>155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6" t="s">
        <v>84</v>
      </c>
      <c r="BK300" s="223">
        <f>ROUND(I300*H300,2)</f>
        <v>0</v>
      </c>
      <c r="BL300" s="16" t="s">
        <v>191</v>
      </c>
      <c r="BM300" s="222" t="s">
        <v>1804</v>
      </c>
    </row>
    <row r="301" s="2" customFormat="1" ht="24.15" customHeight="1">
      <c r="A301" s="37"/>
      <c r="B301" s="38"/>
      <c r="C301" s="210" t="s">
        <v>886</v>
      </c>
      <c r="D301" s="210" t="s">
        <v>156</v>
      </c>
      <c r="E301" s="211" t="s">
        <v>1805</v>
      </c>
      <c r="F301" s="212" t="s">
        <v>1806</v>
      </c>
      <c r="G301" s="213" t="s">
        <v>189</v>
      </c>
      <c r="H301" s="214">
        <v>1</v>
      </c>
      <c r="I301" s="215"/>
      <c r="J301" s="216">
        <f>ROUND(I301*H301,2)</f>
        <v>0</v>
      </c>
      <c r="K301" s="217"/>
      <c r="L301" s="43"/>
      <c r="M301" s="218" t="s">
        <v>1</v>
      </c>
      <c r="N301" s="219" t="s">
        <v>41</v>
      </c>
      <c r="O301" s="90"/>
      <c r="P301" s="220">
        <f>O301*H301</f>
        <v>0</v>
      </c>
      <c r="Q301" s="220">
        <v>2.0000000000000002E-05</v>
      </c>
      <c r="R301" s="220">
        <f>Q301*H301</f>
        <v>2.0000000000000002E-05</v>
      </c>
      <c r="S301" s="220">
        <v>0</v>
      </c>
      <c r="T301" s="22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2" t="s">
        <v>191</v>
      </c>
      <c r="AT301" s="222" t="s">
        <v>156</v>
      </c>
      <c r="AU301" s="222" t="s">
        <v>86</v>
      </c>
      <c r="AY301" s="16" t="s">
        <v>155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6" t="s">
        <v>84</v>
      </c>
      <c r="BK301" s="223">
        <f>ROUND(I301*H301,2)</f>
        <v>0</v>
      </c>
      <c r="BL301" s="16" t="s">
        <v>191</v>
      </c>
      <c r="BM301" s="222" t="s">
        <v>1807</v>
      </c>
    </row>
    <row r="302" s="2" customFormat="1" ht="16.5" customHeight="1">
      <c r="A302" s="37"/>
      <c r="B302" s="38"/>
      <c r="C302" s="247" t="s">
        <v>890</v>
      </c>
      <c r="D302" s="247" t="s">
        <v>220</v>
      </c>
      <c r="E302" s="248" t="s">
        <v>1808</v>
      </c>
      <c r="F302" s="249" t="s">
        <v>1809</v>
      </c>
      <c r="G302" s="250" t="s">
        <v>189</v>
      </c>
      <c r="H302" s="251">
        <v>1</v>
      </c>
      <c r="I302" s="252"/>
      <c r="J302" s="253">
        <f>ROUND(I302*H302,2)</f>
        <v>0</v>
      </c>
      <c r="K302" s="254"/>
      <c r="L302" s="255"/>
      <c r="M302" s="256" t="s">
        <v>1</v>
      </c>
      <c r="N302" s="257" t="s">
        <v>41</v>
      </c>
      <c r="O302" s="90"/>
      <c r="P302" s="220">
        <f>O302*H302</f>
        <v>0</v>
      </c>
      <c r="Q302" s="220">
        <v>0.00050000000000000001</v>
      </c>
      <c r="R302" s="220">
        <f>Q302*H302</f>
        <v>0.00050000000000000001</v>
      </c>
      <c r="S302" s="220">
        <v>0</v>
      </c>
      <c r="T302" s="22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2" t="s">
        <v>343</v>
      </c>
      <c r="AT302" s="222" t="s">
        <v>220</v>
      </c>
      <c r="AU302" s="222" t="s">
        <v>86</v>
      </c>
      <c r="AY302" s="16" t="s">
        <v>155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6" t="s">
        <v>84</v>
      </c>
      <c r="BK302" s="223">
        <f>ROUND(I302*H302,2)</f>
        <v>0</v>
      </c>
      <c r="BL302" s="16" t="s">
        <v>191</v>
      </c>
      <c r="BM302" s="222" t="s">
        <v>1810</v>
      </c>
    </row>
    <row r="303" s="2" customFormat="1">
      <c r="A303" s="37"/>
      <c r="B303" s="38"/>
      <c r="C303" s="39"/>
      <c r="D303" s="226" t="s">
        <v>1678</v>
      </c>
      <c r="E303" s="39"/>
      <c r="F303" s="269" t="s">
        <v>1811</v>
      </c>
      <c r="G303" s="39"/>
      <c r="H303" s="39"/>
      <c r="I303" s="270"/>
      <c r="J303" s="39"/>
      <c r="K303" s="39"/>
      <c r="L303" s="43"/>
      <c r="M303" s="271"/>
      <c r="N303" s="272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1678</v>
      </c>
      <c r="AU303" s="16" t="s">
        <v>86</v>
      </c>
    </row>
    <row r="304" s="2" customFormat="1" ht="21.75" customHeight="1">
      <c r="A304" s="37"/>
      <c r="B304" s="38"/>
      <c r="C304" s="210" t="s">
        <v>864</v>
      </c>
      <c r="D304" s="210" t="s">
        <v>156</v>
      </c>
      <c r="E304" s="211" t="s">
        <v>1812</v>
      </c>
      <c r="F304" s="212" t="s">
        <v>1813</v>
      </c>
      <c r="G304" s="213" t="s">
        <v>189</v>
      </c>
      <c r="H304" s="214">
        <v>16</v>
      </c>
      <c r="I304" s="215"/>
      <c r="J304" s="216">
        <f>ROUND(I304*H304,2)</f>
        <v>0</v>
      </c>
      <c r="K304" s="217"/>
      <c r="L304" s="43"/>
      <c r="M304" s="218" t="s">
        <v>1</v>
      </c>
      <c r="N304" s="219" t="s">
        <v>41</v>
      </c>
      <c r="O304" s="90"/>
      <c r="P304" s="220">
        <f>O304*H304</f>
        <v>0</v>
      </c>
      <c r="Q304" s="220">
        <v>0.00021000000000000001</v>
      </c>
      <c r="R304" s="220">
        <f>Q304*H304</f>
        <v>0.0033600000000000001</v>
      </c>
      <c r="S304" s="220">
        <v>0</v>
      </c>
      <c r="T304" s="22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2" t="s">
        <v>191</v>
      </c>
      <c r="AT304" s="222" t="s">
        <v>156</v>
      </c>
      <c r="AU304" s="222" t="s">
        <v>86</v>
      </c>
      <c r="AY304" s="16" t="s">
        <v>155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6" t="s">
        <v>84</v>
      </c>
      <c r="BK304" s="223">
        <f>ROUND(I304*H304,2)</f>
        <v>0</v>
      </c>
      <c r="BL304" s="16" t="s">
        <v>191</v>
      </c>
      <c r="BM304" s="222" t="s">
        <v>1814</v>
      </c>
    </row>
    <row r="305" s="2" customFormat="1" ht="21.75" customHeight="1">
      <c r="A305" s="37"/>
      <c r="B305" s="38"/>
      <c r="C305" s="210" t="s">
        <v>868</v>
      </c>
      <c r="D305" s="210" t="s">
        <v>156</v>
      </c>
      <c r="E305" s="211" t="s">
        <v>1815</v>
      </c>
      <c r="F305" s="212" t="s">
        <v>1816</v>
      </c>
      <c r="G305" s="213" t="s">
        <v>189</v>
      </c>
      <c r="H305" s="214">
        <v>3</v>
      </c>
      <c r="I305" s="215"/>
      <c r="J305" s="216">
        <f>ROUND(I305*H305,2)</f>
        <v>0</v>
      </c>
      <c r="K305" s="217"/>
      <c r="L305" s="43"/>
      <c r="M305" s="218" t="s">
        <v>1</v>
      </c>
      <c r="N305" s="219" t="s">
        <v>41</v>
      </c>
      <c r="O305" s="90"/>
      <c r="P305" s="220">
        <f>O305*H305</f>
        <v>0</v>
      </c>
      <c r="Q305" s="220">
        <v>0.00034000000000000002</v>
      </c>
      <c r="R305" s="220">
        <f>Q305*H305</f>
        <v>0.0010200000000000001</v>
      </c>
      <c r="S305" s="220">
        <v>0</v>
      </c>
      <c r="T305" s="22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2" t="s">
        <v>191</v>
      </c>
      <c r="AT305" s="222" t="s">
        <v>156</v>
      </c>
      <c r="AU305" s="222" t="s">
        <v>86</v>
      </c>
      <c r="AY305" s="16" t="s">
        <v>155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6" t="s">
        <v>84</v>
      </c>
      <c r="BK305" s="223">
        <f>ROUND(I305*H305,2)</f>
        <v>0</v>
      </c>
      <c r="BL305" s="16" t="s">
        <v>191</v>
      </c>
      <c r="BM305" s="222" t="s">
        <v>1817</v>
      </c>
    </row>
    <row r="306" s="2" customFormat="1" ht="21.75" customHeight="1">
      <c r="A306" s="37"/>
      <c r="B306" s="38"/>
      <c r="C306" s="210" t="s">
        <v>872</v>
      </c>
      <c r="D306" s="210" t="s">
        <v>156</v>
      </c>
      <c r="E306" s="211" t="s">
        <v>1818</v>
      </c>
      <c r="F306" s="212" t="s">
        <v>1819</v>
      </c>
      <c r="G306" s="213" t="s">
        <v>189</v>
      </c>
      <c r="H306" s="214">
        <v>5</v>
      </c>
      <c r="I306" s="215"/>
      <c r="J306" s="216">
        <f>ROUND(I306*H306,2)</f>
        <v>0</v>
      </c>
      <c r="K306" s="217"/>
      <c r="L306" s="43"/>
      <c r="M306" s="218" t="s">
        <v>1</v>
      </c>
      <c r="N306" s="219" t="s">
        <v>41</v>
      </c>
      <c r="O306" s="90"/>
      <c r="P306" s="220">
        <f>O306*H306</f>
        <v>0</v>
      </c>
      <c r="Q306" s="220">
        <v>0.00050000000000000001</v>
      </c>
      <c r="R306" s="220">
        <f>Q306*H306</f>
        <v>0.0025000000000000001</v>
      </c>
      <c r="S306" s="220">
        <v>0</v>
      </c>
      <c r="T306" s="22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2" t="s">
        <v>191</v>
      </c>
      <c r="AT306" s="222" t="s">
        <v>156</v>
      </c>
      <c r="AU306" s="222" t="s">
        <v>86</v>
      </c>
      <c r="AY306" s="16" t="s">
        <v>155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6" t="s">
        <v>84</v>
      </c>
      <c r="BK306" s="223">
        <f>ROUND(I306*H306,2)</f>
        <v>0</v>
      </c>
      <c r="BL306" s="16" t="s">
        <v>191</v>
      </c>
      <c r="BM306" s="222" t="s">
        <v>1820</v>
      </c>
    </row>
    <row r="307" s="2" customFormat="1" ht="21.75" customHeight="1">
      <c r="A307" s="37"/>
      <c r="B307" s="38"/>
      <c r="C307" s="210" t="s">
        <v>880</v>
      </c>
      <c r="D307" s="210" t="s">
        <v>156</v>
      </c>
      <c r="E307" s="211" t="s">
        <v>1821</v>
      </c>
      <c r="F307" s="212" t="s">
        <v>1822</v>
      </c>
      <c r="G307" s="213" t="s">
        <v>189</v>
      </c>
      <c r="H307" s="214">
        <v>3</v>
      </c>
      <c r="I307" s="215"/>
      <c r="J307" s="216">
        <f>ROUND(I307*H307,2)</f>
        <v>0</v>
      </c>
      <c r="K307" s="217"/>
      <c r="L307" s="43"/>
      <c r="M307" s="218" t="s">
        <v>1</v>
      </c>
      <c r="N307" s="219" t="s">
        <v>41</v>
      </c>
      <c r="O307" s="90"/>
      <c r="P307" s="220">
        <f>O307*H307</f>
        <v>0</v>
      </c>
      <c r="Q307" s="220">
        <v>0.00069999999999999999</v>
      </c>
      <c r="R307" s="220">
        <f>Q307*H307</f>
        <v>0.0020999999999999999</v>
      </c>
      <c r="S307" s="220">
        <v>0</v>
      </c>
      <c r="T307" s="22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2" t="s">
        <v>191</v>
      </c>
      <c r="AT307" s="222" t="s">
        <v>156</v>
      </c>
      <c r="AU307" s="222" t="s">
        <v>86</v>
      </c>
      <c r="AY307" s="16" t="s">
        <v>155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6" t="s">
        <v>84</v>
      </c>
      <c r="BK307" s="223">
        <f>ROUND(I307*H307,2)</f>
        <v>0</v>
      </c>
      <c r="BL307" s="16" t="s">
        <v>191</v>
      </c>
      <c r="BM307" s="222" t="s">
        <v>1823</v>
      </c>
    </row>
    <row r="308" s="2" customFormat="1" ht="21.75" customHeight="1">
      <c r="A308" s="37"/>
      <c r="B308" s="38"/>
      <c r="C308" s="210" t="s">
        <v>894</v>
      </c>
      <c r="D308" s="210" t="s">
        <v>156</v>
      </c>
      <c r="E308" s="211" t="s">
        <v>1824</v>
      </c>
      <c r="F308" s="212" t="s">
        <v>1825</v>
      </c>
      <c r="G308" s="213" t="s">
        <v>189</v>
      </c>
      <c r="H308" s="214">
        <v>2</v>
      </c>
      <c r="I308" s="215"/>
      <c r="J308" s="216">
        <f>ROUND(I308*H308,2)</f>
        <v>0</v>
      </c>
      <c r="K308" s="217"/>
      <c r="L308" s="43"/>
      <c r="M308" s="218" t="s">
        <v>1</v>
      </c>
      <c r="N308" s="219" t="s">
        <v>41</v>
      </c>
      <c r="O308" s="90"/>
      <c r="P308" s="220">
        <f>O308*H308</f>
        <v>0</v>
      </c>
      <c r="Q308" s="220">
        <v>2.0000000000000002E-05</v>
      </c>
      <c r="R308" s="220">
        <f>Q308*H308</f>
        <v>4.0000000000000003E-05</v>
      </c>
      <c r="S308" s="220">
        <v>0</v>
      </c>
      <c r="T308" s="22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2" t="s">
        <v>191</v>
      </c>
      <c r="AT308" s="222" t="s">
        <v>156</v>
      </c>
      <c r="AU308" s="222" t="s">
        <v>86</v>
      </c>
      <c r="AY308" s="16" t="s">
        <v>155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6" t="s">
        <v>84</v>
      </c>
      <c r="BK308" s="223">
        <f>ROUND(I308*H308,2)</f>
        <v>0</v>
      </c>
      <c r="BL308" s="16" t="s">
        <v>191</v>
      </c>
      <c r="BM308" s="222" t="s">
        <v>1826</v>
      </c>
    </row>
    <row r="309" s="2" customFormat="1" ht="24.15" customHeight="1">
      <c r="A309" s="37"/>
      <c r="B309" s="38"/>
      <c r="C309" s="247" t="s">
        <v>898</v>
      </c>
      <c r="D309" s="247" t="s">
        <v>220</v>
      </c>
      <c r="E309" s="248" t="s">
        <v>1827</v>
      </c>
      <c r="F309" s="249" t="s">
        <v>1828</v>
      </c>
      <c r="G309" s="250" t="s">
        <v>189</v>
      </c>
      <c r="H309" s="251">
        <v>2</v>
      </c>
      <c r="I309" s="252"/>
      <c r="J309" s="253">
        <f>ROUND(I309*H309,2)</f>
        <v>0</v>
      </c>
      <c r="K309" s="254"/>
      <c r="L309" s="255"/>
      <c r="M309" s="256" t="s">
        <v>1</v>
      </c>
      <c r="N309" s="257" t="s">
        <v>41</v>
      </c>
      <c r="O309" s="90"/>
      <c r="P309" s="220">
        <f>O309*H309</f>
        <v>0</v>
      </c>
      <c r="Q309" s="220">
        <v>0.00018000000000000001</v>
      </c>
      <c r="R309" s="220">
        <f>Q309*H309</f>
        <v>0.00036000000000000002</v>
      </c>
      <c r="S309" s="220">
        <v>0</v>
      </c>
      <c r="T309" s="22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2" t="s">
        <v>343</v>
      </c>
      <c r="AT309" s="222" t="s">
        <v>220</v>
      </c>
      <c r="AU309" s="222" t="s">
        <v>86</v>
      </c>
      <c r="AY309" s="16" t="s">
        <v>155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6" t="s">
        <v>84</v>
      </c>
      <c r="BK309" s="223">
        <f>ROUND(I309*H309,2)</f>
        <v>0</v>
      </c>
      <c r="BL309" s="16" t="s">
        <v>191</v>
      </c>
      <c r="BM309" s="222" t="s">
        <v>1829</v>
      </c>
    </row>
    <row r="310" s="2" customFormat="1" ht="24.15" customHeight="1">
      <c r="A310" s="37"/>
      <c r="B310" s="38"/>
      <c r="C310" s="210" t="s">
        <v>902</v>
      </c>
      <c r="D310" s="210" t="s">
        <v>156</v>
      </c>
      <c r="E310" s="211" t="s">
        <v>1830</v>
      </c>
      <c r="F310" s="212" t="s">
        <v>1831</v>
      </c>
      <c r="G310" s="213" t="s">
        <v>1042</v>
      </c>
      <c r="H310" s="214">
        <v>2</v>
      </c>
      <c r="I310" s="215"/>
      <c r="J310" s="216">
        <f>ROUND(I310*H310,2)</f>
        <v>0</v>
      </c>
      <c r="K310" s="217"/>
      <c r="L310" s="43"/>
      <c r="M310" s="218" t="s">
        <v>1</v>
      </c>
      <c r="N310" s="219" t="s">
        <v>41</v>
      </c>
      <c r="O310" s="90"/>
      <c r="P310" s="220">
        <f>O310*H310</f>
        <v>0</v>
      </c>
      <c r="Q310" s="220">
        <v>0.029139999999999999</v>
      </c>
      <c r="R310" s="220">
        <f>Q310*H310</f>
        <v>0.058279999999999998</v>
      </c>
      <c r="S310" s="220">
        <v>0</v>
      </c>
      <c r="T310" s="22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2" t="s">
        <v>191</v>
      </c>
      <c r="AT310" s="222" t="s">
        <v>156</v>
      </c>
      <c r="AU310" s="222" t="s">
        <v>86</v>
      </c>
      <c r="AY310" s="16" t="s">
        <v>155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6" t="s">
        <v>84</v>
      </c>
      <c r="BK310" s="223">
        <f>ROUND(I310*H310,2)</f>
        <v>0</v>
      </c>
      <c r="BL310" s="16" t="s">
        <v>191</v>
      </c>
      <c r="BM310" s="222" t="s">
        <v>1832</v>
      </c>
    </row>
    <row r="311" s="2" customFormat="1" ht="16.5" customHeight="1">
      <c r="A311" s="37"/>
      <c r="B311" s="38"/>
      <c r="C311" s="210" t="s">
        <v>925</v>
      </c>
      <c r="D311" s="210" t="s">
        <v>156</v>
      </c>
      <c r="E311" s="211" t="s">
        <v>1833</v>
      </c>
      <c r="F311" s="212" t="s">
        <v>1834</v>
      </c>
      <c r="G311" s="213" t="s">
        <v>189</v>
      </c>
      <c r="H311" s="214">
        <v>1</v>
      </c>
      <c r="I311" s="215"/>
      <c r="J311" s="216">
        <f>ROUND(I311*H311,2)</f>
        <v>0</v>
      </c>
      <c r="K311" s="217"/>
      <c r="L311" s="43"/>
      <c r="M311" s="218" t="s">
        <v>1</v>
      </c>
      <c r="N311" s="219" t="s">
        <v>41</v>
      </c>
      <c r="O311" s="90"/>
      <c r="P311" s="220">
        <f>O311*H311</f>
        <v>0</v>
      </c>
      <c r="Q311" s="220">
        <v>0</v>
      </c>
      <c r="R311" s="220">
        <f>Q311*H311</f>
        <v>0</v>
      </c>
      <c r="S311" s="220">
        <v>0.022839999999999999</v>
      </c>
      <c r="T311" s="221">
        <f>S311*H311</f>
        <v>0.022839999999999999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2" t="s">
        <v>191</v>
      </c>
      <c r="AT311" s="222" t="s">
        <v>156</v>
      </c>
      <c r="AU311" s="222" t="s">
        <v>86</v>
      </c>
      <c r="AY311" s="16" t="s">
        <v>155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6" t="s">
        <v>84</v>
      </c>
      <c r="BK311" s="223">
        <f>ROUND(I311*H311,2)</f>
        <v>0</v>
      </c>
      <c r="BL311" s="16" t="s">
        <v>191</v>
      </c>
      <c r="BM311" s="222" t="s">
        <v>1835</v>
      </c>
    </row>
    <row r="312" s="2" customFormat="1" ht="16.5" customHeight="1">
      <c r="A312" s="37"/>
      <c r="B312" s="38"/>
      <c r="C312" s="210" t="s">
        <v>935</v>
      </c>
      <c r="D312" s="210" t="s">
        <v>156</v>
      </c>
      <c r="E312" s="211" t="s">
        <v>1836</v>
      </c>
      <c r="F312" s="212" t="s">
        <v>1837</v>
      </c>
      <c r="G312" s="213" t="s">
        <v>189</v>
      </c>
      <c r="H312" s="214">
        <v>1</v>
      </c>
      <c r="I312" s="215"/>
      <c r="J312" s="216">
        <f>ROUND(I312*H312,2)</f>
        <v>0</v>
      </c>
      <c r="K312" s="217"/>
      <c r="L312" s="43"/>
      <c r="M312" s="218" t="s">
        <v>1</v>
      </c>
      <c r="N312" s="219" t="s">
        <v>41</v>
      </c>
      <c r="O312" s="90"/>
      <c r="P312" s="220">
        <f>O312*H312</f>
        <v>0</v>
      </c>
      <c r="Q312" s="220">
        <v>0</v>
      </c>
      <c r="R312" s="220">
        <f>Q312*H312</f>
        <v>0</v>
      </c>
      <c r="S312" s="220">
        <v>0.0055999999999999999</v>
      </c>
      <c r="T312" s="221">
        <f>S312*H312</f>
        <v>0.0055999999999999999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2" t="s">
        <v>191</v>
      </c>
      <c r="AT312" s="222" t="s">
        <v>156</v>
      </c>
      <c r="AU312" s="222" t="s">
        <v>86</v>
      </c>
      <c r="AY312" s="16" t="s">
        <v>155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6" t="s">
        <v>84</v>
      </c>
      <c r="BK312" s="223">
        <f>ROUND(I312*H312,2)</f>
        <v>0</v>
      </c>
      <c r="BL312" s="16" t="s">
        <v>191</v>
      </c>
      <c r="BM312" s="222" t="s">
        <v>1838</v>
      </c>
    </row>
    <row r="313" s="2" customFormat="1" ht="16.5" customHeight="1">
      <c r="A313" s="37"/>
      <c r="B313" s="38"/>
      <c r="C313" s="210" t="s">
        <v>931</v>
      </c>
      <c r="D313" s="210" t="s">
        <v>156</v>
      </c>
      <c r="E313" s="211" t="s">
        <v>1839</v>
      </c>
      <c r="F313" s="212" t="s">
        <v>1840</v>
      </c>
      <c r="G313" s="213" t="s">
        <v>189</v>
      </c>
      <c r="H313" s="214">
        <v>1</v>
      </c>
      <c r="I313" s="215"/>
      <c r="J313" s="216">
        <f>ROUND(I313*H313,2)</f>
        <v>0</v>
      </c>
      <c r="K313" s="217"/>
      <c r="L313" s="43"/>
      <c r="M313" s="218" t="s">
        <v>1</v>
      </c>
      <c r="N313" s="219" t="s">
        <v>41</v>
      </c>
      <c r="O313" s="90"/>
      <c r="P313" s="220">
        <f>O313*H313</f>
        <v>0</v>
      </c>
      <c r="Q313" s="220">
        <v>0.0020899999999999998</v>
      </c>
      <c r="R313" s="220">
        <f>Q313*H313</f>
        <v>0.0020899999999999998</v>
      </c>
      <c r="S313" s="220">
        <v>0</v>
      </c>
      <c r="T313" s="22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2" t="s">
        <v>191</v>
      </c>
      <c r="AT313" s="222" t="s">
        <v>156</v>
      </c>
      <c r="AU313" s="222" t="s">
        <v>86</v>
      </c>
      <c r="AY313" s="16" t="s">
        <v>155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6" t="s">
        <v>84</v>
      </c>
      <c r="BK313" s="223">
        <f>ROUND(I313*H313,2)</f>
        <v>0</v>
      </c>
      <c r="BL313" s="16" t="s">
        <v>191</v>
      </c>
      <c r="BM313" s="222" t="s">
        <v>1841</v>
      </c>
    </row>
    <row r="314" s="2" customFormat="1" ht="24.15" customHeight="1">
      <c r="A314" s="37"/>
      <c r="B314" s="38"/>
      <c r="C314" s="210" t="s">
        <v>940</v>
      </c>
      <c r="D314" s="210" t="s">
        <v>156</v>
      </c>
      <c r="E314" s="211" t="s">
        <v>1842</v>
      </c>
      <c r="F314" s="212" t="s">
        <v>1843</v>
      </c>
      <c r="G314" s="213" t="s">
        <v>1042</v>
      </c>
      <c r="H314" s="214">
        <v>68</v>
      </c>
      <c r="I314" s="215"/>
      <c r="J314" s="216">
        <f>ROUND(I314*H314,2)</f>
        <v>0</v>
      </c>
      <c r="K314" s="217"/>
      <c r="L314" s="43"/>
      <c r="M314" s="218" t="s">
        <v>1</v>
      </c>
      <c r="N314" s="219" t="s">
        <v>41</v>
      </c>
      <c r="O314" s="90"/>
      <c r="P314" s="220">
        <f>O314*H314</f>
        <v>0</v>
      </c>
      <c r="Q314" s="220">
        <v>0.00029999999999999997</v>
      </c>
      <c r="R314" s="220">
        <f>Q314*H314</f>
        <v>0.020399999999999998</v>
      </c>
      <c r="S314" s="220">
        <v>0</v>
      </c>
      <c r="T314" s="22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2" t="s">
        <v>191</v>
      </c>
      <c r="AT314" s="222" t="s">
        <v>156</v>
      </c>
      <c r="AU314" s="222" t="s">
        <v>86</v>
      </c>
      <c r="AY314" s="16" t="s">
        <v>155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6" t="s">
        <v>84</v>
      </c>
      <c r="BK314" s="223">
        <f>ROUND(I314*H314,2)</f>
        <v>0</v>
      </c>
      <c r="BL314" s="16" t="s">
        <v>191</v>
      </c>
      <c r="BM314" s="222" t="s">
        <v>1844</v>
      </c>
    </row>
    <row r="315" s="2" customFormat="1" ht="24.15" customHeight="1">
      <c r="A315" s="37"/>
      <c r="B315" s="38"/>
      <c r="C315" s="210" t="s">
        <v>987</v>
      </c>
      <c r="D315" s="210" t="s">
        <v>156</v>
      </c>
      <c r="E315" s="211" t="s">
        <v>1845</v>
      </c>
      <c r="F315" s="212" t="s">
        <v>1846</v>
      </c>
      <c r="G315" s="213" t="s">
        <v>340</v>
      </c>
      <c r="H315" s="214">
        <v>1.212</v>
      </c>
      <c r="I315" s="215"/>
      <c r="J315" s="216">
        <f>ROUND(I315*H315,2)</f>
        <v>0</v>
      </c>
      <c r="K315" s="217"/>
      <c r="L315" s="43"/>
      <c r="M315" s="218" t="s">
        <v>1</v>
      </c>
      <c r="N315" s="219" t="s">
        <v>41</v>
      </c>
      <c r="O315" s="90"/>
      <c r="P315" s="220">
        <f>O315*H315</f>
        <v>0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2" t="s">
        <v>191</v>
      </c>
      <c r="AT315" s="222" t="s">
        <v>156</v>
      </c>
      <c r="AU315" s="222" t="s">
        <v>86</v>
      </c>
      <c r="AY315" s="16" t="s">
        <v>155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6" t="s">
        <v>84</v>
      </c>
      <c r="BK315" s="223">
        <f>ROUND(I315*H315,2)</f>
        <v>0</v>
      </c>
      <c r="BL315" s="16" t="s">
        <v>191</v>
      </c>
      <c r="BM315" s="222" t="s">
        <v>1847</v>
      </c>
    </row>
    <row r="316" s="11" customFormat="1" ht="22.8" customHeight="1">
      <c r="A316" s="11"/>
      <c r="B316" s="196"/>
      <c r="C316" s="197"/>
      <c r="D316" s="198" t="s">
        <v>75</v>
      </c>
      <c r="E316" s="267" t="s">
        <v>1848</v>
      </c>
      <c r="F316" s="267" t="s">
        <v>1849</v>
      </c>
      <c r="G316" s="197"/>
      <c r="H316" s="197"/>
      <c r="I316" s="200"/>
      <c r="J316" s="268">
        <f>BK316</f>
        <v>0</v>
      </c>
      <c r="K316" s="197"/>
      <c r="L316" s="202"/>
      <c r="M316" s="203"/>
      <c r="N316" s="204"/>
      <c r="O316" s="204"/>
      <c r="P316" s="205">
        <f>SUM(P317:P391)</f>
        <v>0</v>
      </c>
      <c r="Q316" s="204"/>
      <c r="R316" s="205">
        <f>SUM(R317:R391)</f>
        <v>0.98797999999999986</v>
      </c>
      <c r="S316" s="204"/>
      <c r="T316" s="206">
        <f>SUM(T317:T391)</f>
        <v>1.7362099999999998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R316" s="207" t="s">
        <v>86</v>
      </c>
      <c r="AT316" s="208" t="s">
        <v>75</v>
      </c>
      <c r="AU316" s="208" t="s">
        <v>84</v>
      </c>
      <c r="AY316" s="207" t="s">
        <v>155</v>
      </c>
      <c r="BK316" s="209">
        <f>SUM(BK317:BK391)</f>
        <v>0</v>
      </c>
    </row>
    <row r="317" s="2" customFormat="1" ht="16.5" customHeight="1">
      <c r="A317" s="37"/>
      <c r="B317" s="38"/>
      <c r="C317" s="210" t="s">
        <v>992</v>
      </c>
      <c r="D317" s="210" t="s">
        <v>156</v>
      </c>
      <c r="E317" s="211" t="s">
        <v>1850</v>
      </c>
      <c r="F317" s="212" t="s">
        <v>1851</v>
      </c>
      <c r="G317" s="213" t="s">
        <v>1042</v>
      </c>
      <c r="H317" s="214">
        <v>3</v>
      </c>
      <c r="I317" s="215"/>
      <c r="J317" s="216">
        <f>ROUND(I317*H317,2)</f>
        <v>0</v>
      </c>
      <c r="K317" s="217"/>
      <c r="L317" s="43"/>
      <c r="M317" s="218" t="s">
        <v>1</v>
      </c>
      <c r="N317" s="219" t="s">
        <v>41</v>
      </c>
      <c r="O317" s="90"/>
      <c r="P317" s="220">
        <f>O317*H317</f>
        <v>0</v>
      </c>
      <c r="Q317" s="220">
        <v>0</v>
      </c>
      <c r="R317" s="220">
        <f>Q317*H317</f>
        <v>0</v>
      </c>
      <c r="S317" s="220">
        <v>0.01933</v>
      </c>
      <c r="T317" s="221">
        <f>S317*H317</f>
        <v>0.05799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2" t="s">
        <v>191</v>
      </c>
      <c r="AT317" s="222" t="s">
        <v>156</v>
      </c>
      <c r="AU317" s="222" t="s">
        <v>86</v>
      </c>
      <c r="AY317" s="16" t="s">
        <v>155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6" t="s">
        <v>84</v>
      </c>
      <c r="BK317" s="223">
        <f>ROUND(I317*H317,2)</f>
        <v>0</v>
      </c>
      <c r="BL317" s="16" t="s">
        <v>191</v>
      </c>
      <c r="BM317" s="222" t="s">
        <v>1852</v>
      </c>
    </row>
    <row r="318" s="2" customFormat="1" ht="21.75" customHeight="1">
      <c r="A318" s="37"/>
      <c r="B318" s="38"/>
      <c r="C318" s="210" t="s">
        <v>997</v>
      </c>
      <c r="D318" s="210" t="s">
        <v>156</v>
      </c>
      <c r="E318" s="211" t="s">
        <v>1853</v>
      </c>
      <c r="F318" s="212" t="s">
        <v>1854</v>
      </c>
      <c r="G318" s="213" t="s">
        <v>189</v>
      </c>
      <c r="H318" s="214">
        <v>3</v>
      </c>
      <c r="I318" s="215"/>
      <c r="J318" s="216">
        <f>ROUND(I318*H318,2)</f>
        <v>0</v>
      </c>
      <c r="K318" s="217"/>
      <c r="L318" s="43"/>
      <c r="M318" s="218" t="s">
        <v>1</v>
      </c>
      <c r="N318" s="219" t="s">
        <v>41</v>
      </c>
      <c r="O318" s="90"/>
      <c r="P318" s="220">
        <f>O318*H318</f>
        <v>0</v>
      </c>
      <c r="Q318" s="220">
        <v>0.0024199999999999998</v>
      </c>
      <c r="R318" s="220">
        <f>Q318*H318</f>
        <v>0.0072599999999999991</v>
      </c>
      <c r="S318" s="220">
        <v>0</v>
      </c>
      <c r="T318" s="22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2" t="s">
        <v>191</v>
      </c>
      <c r="AT318" s="222" t="s">
        <v>156</v>
      </c>
      <c r="AU318" s="222" t="s">
        <v>86</v>
      </c>
      <c r="AY318" s="16" t="s">
        <v>155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6" t="s">
        <v>84</v>
      </c>
      <c r="BK318" s="223">
        <f>ROUND(I318*H318,2)</f>
        <v>0</v>
      </c>
      <c r="BL318" s="16" t="s">
        <v>191</v>
      </c>
      <c r="BM318" s="222" t="s">
        <v>1855</v>
      </c>
    </row>
    <row r="319" s="2" customFormat="1" ht="24.15" customHeight="1">
      <c r="A319" s="37"/>
      <c r="B319" s="38"/>
      <c r="C319" s="247" t="s">
        <v>1024</v>
      </c>
      <c r="D319" s="247" t="s">
        <v>220</v>
      </c>
      <c r="E319" s="248" t="s">
        <v>1856</v>
      </c>
      <c r="F319" s="249" t="s">
        <v>1857</v>
      </c>
      <c r="G319" s="250" t="s">
        <v>189</v>
      </c>
      <c r="H319" s="251">
        <v>3</v>
      </c>
      <c r="I319" s="252"/>
      <c r="J319" s="253">
        <f>ROUND(I319*H319,2)</f>
        <v>0</v>
      </c>
      <c r="K319" s="254"/>
      <c r="L319" s="255"/>
      <c r="M319" s="256" t="s">
        <v>1</v>
      </c>
      <c r="N319" s="257" t="s">
        <v>41</v>
      </c>
      <c r="O319" s="90"/>
      <c r="P319" s="220">
        <f>O319*H319</f>
        <v>0</v>
      </c>
      <c r="Q319" s="220">
        <v>0.014500000000000001</v>
      </c>
      <c r="R319" s="220">
        <f>Q319*H319</f>
        <v>0.043500000000000004</v>
      </c>
      <c r="S319" s="220">
        <v>0</v>
      </c>
      <c r="T319" s="22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2" t="s">
        <v>343</v>
      </c>
      <c r="AT319" s="222" t="s">
        <v>220</v>
      </c>
      <c r="AU319" s="222" t="s">
        <v>86</v>
      </c>
      <c r="AY319" s="16" t="s">
        <v>155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6" t="s">
        <v>84</v>
      </c>
      <c r="BK319" s="223">
        <f>ROUND(I319*H319,2)</f>
        <v>0</v>
      </c>
      <c r="BL319" s="16" t="s">
        <v>191</v>
      </c>
      <c r="BM319" s="222" t="s">
        <v>1858</v>
      </c>
    </row>
    <row r="320" s="2" customFormat="1" ht="24.15" customHeight="1">
      <c r="A320" s="37"/>
      <c r="B320" s="38"/>
      <c r="C320" s="247" t="s">
        <v>1004</v>
      </c>
      <c r="D320" s="247" t="s">
        <v>220</v>
      </c>
      <c r="E320" s="248" t="s">
        <v>1859</v>
      </c>
      <c r="F320" s="249" t="s">
        <v>1860</v>
      </c>
      <c r="G320" s="250" t="s">
        <v>189</v>
      </c>
      <c r="H320" s="251">
        <v>3</v>
      </c>
      <c r="I320" s="252"/>
      <c r="J320" s="253">
        <f>ROUND(I320*H320,2)</f>
        <v>0</v>
      </c>
      <c r="K320" s="254"/>
      <c r="L320" s="255"/>
      <c r="M320" s="256" t="s">
        <v>1</v>
      </c>
      <c r="N320" s="257" t="s">
        <v>41</v>
      </c>
      <c r="O320" s="90"/>
      <c r="P320" s="220">
        <f>O320*H320</f>
        <v>0</v>
      </c>
      <c r="Q320" s="220">
        <v>0.014500000000000001</v>
      </c>
      <c r="R320" s="220">
        <f>Q320*H320</f>
        <v>0.043500000000000004</v>
      </c>
      <c r="S320" s="220">
        <v>0</v>
      </c>
      <c r="T320" s="22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2" t="s">
        <v>343</v>
      </c>
      <c r="AT320" s="222" t="s">
        <v>220</v>
      </c>
      <c r="AU320" s="222" t="s">
        <v>86</v>
      </c>
      <c r="AY320" s="16" t="s">
        <v>155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6" t="s">
        <v>84</v>
      </c>
      <c r="BK320" s="223">
        <f>ROUND(I320*H320,2)</f>
        <v>0</v>
      </c>
      <c r="BL320" s="16" t="s">
        <v>191</v>
      </c>
      <c r="BM320" s="222" t="s">
        <v>1861</v>
      </c>
    </row>
    <row r="321" s="2" customFormat="1" ht="24.15" customHeight="1">
      <c r="A321" s="37"/>
      <c r="B321" s="38"/>
      <c r="C321" s="247" t="s">
        <v>1008</v>
      </c>
      <c r="D321" s="247" t="s">
        <v>220</v>
      </c>
      <c r="E321" s="248" t="s">
        <v>1862</v>
      </c>
      <c r="F321" s="249" t="s">
        <v>1863</v>
      </c>
      <c r="G321" s="250" t="s">
        <v>189</v>
      </c>
      <c r="H321" s="251">
        <v>3</v>
      </c>
      <c r="I321" s="252"/>
      <c r="J321" s="253">
        <f>ROUND(I321*H321,2)</f>
        <v>0</v>
      </c>
      <c r="K321" s="254"/>
      <c r="L321" s="255"/>
      <c r="M321" s="256" t="s">
        <v>1</v>
      </c>
      <c r="N321" s="257" t="s">
        <v>41</v>
      </c>
      <c r="O321" s="90"/>
      <c r="P321" s="220">
        <f>O321*H321</f>
        <v>0</v>
      </c>
      <c r="Q321" s="220">
        <v>0.014500000000000001</v>
      </c>
      <c r="R321" s="220">
        <f>Q321*H321</f>
        <v>0.043500000000000004</v>
      </c>
      <c r="S321" s="220">
        <v>0</v>
      </c>
      <c r="T321" s="22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2" t="s">
        <v>343</v>
      </c>
      <c r="AT321" s="222" t="s">
        <v>220</v>
      </c>
      <c r="AU321" s="222" t="s">
        <v>86</v>
      </c>
      <c r="AY321" s="16" t="s">
        <v>155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6" t="s">
        <v>84</v>
      </c>
      <c r="BK321" s="223">
        <f>ROUND(I321*H321,2)</f>
        <v>0</v>
      </c>
      <c r="BL321" s="16" t="s">
        <v>191</v>
      </c>
      <c r="BM321" s="222" t="s">
        <v>1864</v>
      </c>
    </row>
    <row r="322" s="2" customFormat="1" ht="24.15" customHeight="1">
      <c r="A322" s="37"/>
      <c r="B322" s="38"/>
      <c r="C322" s="247" t="s">
        <v>1012</v>
      </c>
      <c r="D322" s="247" t="s">
        <v>220</v>
      </c>
      <c r="E322" s="248" t="s">
        <v>1865</v>
      </c>
      <c r="F322" s="249" t="s">
        <v>1866</v>
      </c>
      <c r="G322" s="250" t="s">
        <v>189</v>
      </c>
      <c r="H322" s="251">
        <v>18</v>
      </c>
      <c r="I322" s="252"/>
      <c r="J322" s="253">
        <f>ROUND(I322*H322,2)</f>
        <v>0</v>
      </c>
      <c r="K322" s="254"/>
      <c r="L322" s="255"/>
      <c r="M322" s="256" t="s">
        <v>1</v>
      </c>
      <c r="N322" s="257" t="s">
        <v>41</v>
      </c>
      <c r="O322" s="90"/>
      <c r="P322" s="220">
        <f>O322*H322</f>
        <v>0</v>
      </c>
      <c r="Q322" s="220">
        <v>0.0135</v>
      </c>
      <c r="R322" s="220">
        <f>Q322*H322</f>
        <v>0.24299999999999999</v>
      </c>
      <c r="S322" s="220">
        <v>0</v>
      </c>
      <c r="T322" s="22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2" t="s">
        <v>343</v>
      </c>
      <c r="AT322" s="222" t="s">
        <v>220</v>
      </c>
      <c r="AU322" s="222" t="s">
        <v>86</v>
      </c>
      <c r="AY322" s="16" t="s">
        <v>155</v>
      </c>
      <c r="BE322" s="223">
        <f>IF(N322="základní",J322,0)</f>
        <v>0</v>
      </c>
      <c r="BF322" s="223">
        <f>IF(N322="snížená",J322,0)</f>
        <v>0</v>
      </c>
      <c r="BG322" s="223">
        <f>IF(N322="zákl. přenesená",J322,0)</f>
        <v>0</v>
      </c>
      <c r="BH322" s="223">
        <f>IF(N322="sníž. přenesená",J322,0)</f>
        <v>0</v>
      </c>
      <c r="BI322" s="223">
        <f>IF(N322="nulová",J322,0)</f>
        <v>0</v>
      </c>
      <c r="BJ322" s="16" t="s">
        <v>84</v>
      </c>
      <c r="BK322" s="223">
        <f>ROUND(I322*H322,2)</f>
        <v>0</v>
      </c>
      <c r="BL322" s="16" t="s">
        <v>191</v>
      </c>
      <c r="BM322" s="222" t="s">
        <v>1867</v>
      </c>
    </row>
    <row r="323" s="2" customFormat="1" ht="16.5" customHeight="1">
      <c r="A323" s="37"/>
      <c r="B323" s="38"/>
      <c r="C323" s="247" t="s">
        <v>1016</v>
      </c>
      <c r="D323" s="247" t="s">
        <v>220</v>
      </c>
      <c r="E323" s="248" t="s">
        <v>1868</v>
      </c>
      <c r="F323" s="249" t="s">
        <v>1869</v>
      </c>
      <c r="G323" s="250" t="s">
        <v>189</v>
      </c>
      <c r="H323" s="251">
        <v>18</v>
      </c>
      <c r="I323" s="252"/>
      <c r="J323" s="253">
        <f>ROUND(I323*H323,2)</f>
        <v>0</v>
      </c>
      <c r="K323" s="254"/>
      <c r="L323" s="255"/>
      <c r="M323" s="256" t="s">
        <v>1</v>
      </c>
      <c r="N323" s="257" t="s">
        <v>41</v>
      </c>
      <c r="O323" s="90"/>
      <c r="P323" s="220">
        <f>O323*H323</f>
        <v>0</v>
      </c>
      <c r="Q323" s="220">
        <v>0.0135</v>
      </c>
      <c r="R323" s="220">
        <f>Q323*H323</f>
        <v>0.24299999999999999</v>
      </c>
      <c r="S323" s="220">
        <v>0</v>
      </c>
      <c r="T323" s="22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2" t="s">
        <v>343</v>
      </c>
      <c r="AT323" s="222" t="s">
        <v>220</v>
      </c>
      <c r="AU323" s="222" t="s">
        <v>86</v>
      </c>
      <c r="AY323" s="16" t="s">
        <v>155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6" t="s">
        <v>84</v>
      </c>
      <c r="BK323" s="223">
        <f>ROUND(I323*H323,2)</f>
        <v>0</v>
      </c>
      <c r="BL323" s="16" t="s">
        <v>191</v>
      </c>
      <c r="BM323" s="222" t="s">
        <v>1870</v>
      </c>
    </row>
    <row r="324" s="2" customFormat="1" ht="16.5" customHeight="1">
      <c r="A324" s="37"/>
      <c r="B324" s="38"/>
      <c r="C324" s="210" t="s">
        <v>1020</v>
      </c>
      <c r="D324" s="210" t="s">
        <v>156</v>
      </c>
      <c r="E324" s="211" t="s">
        <v>1871</v>
      </c>
      <c r="F324" s="212" t="s">
        <v>1872</v>
      </c>
      <c r="G324" s="213" t="s">
        <v>1042</v>
      </c>
      <c r="H324" s="214">
        <v>20</v>
      </c>
      <c r="I324" s="215"/>
      <c r="J324" s="216">
        <f>ROUND(I324*H324,2)</f>
        <v>0</v>
      </c>
      <c r="K324" s="217"/>
      <c r="L324" s="43"/>
      <c r="M324" s="218" t="s">
        <v>1</v>
      </c>
      <c r="N324" s="219" t="s">
        <v>41</v>
      </c>
      <c r="O324" s="90"/>
      <c r="P324" s="220">
        <f>O324*H324</f>
        <v>0</v>
      </c>
      <c r="Q324" s="220">
        <v>0</v>
      </c>
      <c r="R324" s="220">
        <f>Q324*H324</f>
        <v>0</v>
      </c>
      <c r="S324" s="220">
        <v>0.019460000000000002</v>
      </c>
      <c r="T324" s="221">
        <f>S324*H324</f>
        <v>0.38920000000000005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2" t="s">
        <v>191</v>
      </c>
      <c r="AT324" s="222" t="s">
        <v>156</v>
      </c>
      <c r="AU324" s="222" t="s">
        <v>86</v>
      </c>
      <c r="AY324" s="16" t="s">
        <v>155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6" t="s">
        <v>84</v>
      </c>
      <c r="BK324" s="223">
        <f>ROUND(I324*H324,2)</f>
        <v>0</v>
      </c>
      <c r="BL324" s="16" t="s">
        <v>191</v>
      </c>
      <c r="BM324" s="222" t="s">
        <v>1873</v>
      </c>
    </row>
    <row r="325" s="2" customFormat="1" ht="16.5" customHeight="1">
      <c r="A325" s="37"/>
      <c r="B325" s="38"/>
      <c r="C325" s="210" t="s">
        <v>946</v>
      </c>
      <c r="D325" s="210" t="s">
        <v>156</v>
      </c>
      <c r="E325" s="211" t="s">
        <v>1874</v>
      </c>
      <c r="F325" s="212" t="s">
        <v>1875</v>
      </c>
      <c r="G325" s="213" t="s">
        <v>1042</v>
      </c>
      <c r="H325" s="214">
        <v>3</v>
      </c>
      <c r="I325" s="215"/>
      <c r="J325" s="216">
        <f>ROUND(I325*H325,2)</f>
        <v>0</v>
      </c>
      <c r="K325" s="217"/>
      <c r="L325" s="43"/>
      <c r="M325" s="218" t="s">
        <v>1</v>
      </c>
      <c r="N325" s="219" t="s">
        <v>41</v>
      </c>
      <c r="O325" s="90"/>
      <c r="P325" s="220">
        <f>O325*H325</f>
        <v>0</v>
      </c>
      <c r="Q325" s="220">
        <v>0</v>
      </c>
      <c r="R325" s="220">
        <f>Q325*H325</f>
        <v>0</v>
      </c>
      <c r="S325" s="220">
        <v>0.0178</v>
      </c>
      <c r="T325" s="221">
        <f>S325*H325</f>
        <v>0.053400000000000003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2" t="s">
        <v>191</v>
      </c>
      <c r="AT325" s="222" t="s">
        <v>156</v>
      </c>
      <c r="AU325" s="222" t="s">
        <v>86</v>
      </c>
      <c r="AY325" s="16" t="s">
        <v>155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6" t="s">
        <v>84</v>
      </c>
      <c r="BK325" s="223">
        <f>ROUND(I325*H325,2)</f>
        <v>0</v>
      </c>
      <c r="BL325" s="16" t="s">
        <v>191</v>
      </c>
      <c r="BM325" s="222" t="s">
        <v>1876</v>
      </c>
    </row>
    <row r="326" s="2" customFormat="1" ht="33" customHeight="1">
      <c r="A326" s="37"/>
      <c r="B326" s="38"/>
      <c r="C326" s="210" t="s">
        <v>951</v>
      </c>
      <c r="D326" s="210" t="s">
        <v>156</v>
      </c>
      <c r="E326" s="211" t="s">
        <v>1877</v>
      </c>
      <c r="F326" s="212" t="s">
        <v>1878</v>
      </c>
      <c r="G326" s="213" t="s">
        <v>1042</v>
      </c>
      <c r="H326" s="214">
        <v>4</v>
      </c>
      <c r="I326" s="215"/>
      <c r="J326" s="216">
        <f>ROUND(I326*H326,2)</f>
        <v>0</v>
      </c>
      <c r="K326" s="217"/>
      <c r="L326" s="43"/>
      <c r="M326" s="218" t="s">
        <v>1</v>
      </c>
      <c r="N326" s="219" t="s">
        <v>41</v>
      </c>
      <c r="O326" s="90"/>
      <c r="P326" s="220">
        <f>O326*H326</f>
        <v>0</v>
      </c>
      <c r="Q326" s="220">
        <v>0.013259999999999999</v>
      </c>
      <c r="R326" s="220">
        <f>Q326*H326</f>
        <v>0.053039999999999997</v>
      </c>
      <c r="S326" s="220">
        <v>0</v>
      </c>
      <c r="T326" s="22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2" t="s">
        <v>191</v>
      </c>
      <c r="AT326" s="222" t="s">
        <v>156</v>
      </c>
      <c r="AU326" s="222" t="s">
        <v>86</v>
      </c>
      <c r="AY326" s="16" t="s">
        <v>155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6" t="s">
        <v>84</v>
      </c>
      <c r="BK326" s="223">
        <f>ROUND(I326*H326,2)</f>
        <v>0</v>
      </c>
      <c r="BL326" s="16" t="s">
        <v>191</v>
      </c>
      <c r="BM326" s="222" t="s">
        <v>1879</v>
      </c>
    </row>
    <row r="327" s="2" customFormat="1" ht="21.75" customHeight="1">
      <c r="A327" s="37"/>
      <c r="B327" s="38"/>
      <c r="C327" s="210" t="s">
        <v>956</v>
      </c>
      <c r="D327" s="210" t="s">
        <v>156</v>
      </c>
      <c r="E327" s="211" t="s">
        <v>1880</v>
      </c>
      <c r="F327" s="212" t="s">
        <v>1881</v>
      </c>
      <c r="G327" s="213" t="s">
        <v>1042</v>
      </c>
      <c r="H327" s="214">
        <v>9</v>
      </c>
      <c r="I327" s="215"/>
      <c r="J327" s="216">
        <f>ROUND(I327*H327,2)</f>
        <v>0</v>
      </c>
      <c r="K327" s="217"/>
      <c r="L327" s="43"/>
      <c r="M327" s="218" t="s">
        <v>1</v>
      </c>
      <c r="N327" s="219" t="s">
        <v>41</v>
      </c>
      <c r="O327" s="90"/>
      <c r="P327" s="220">
        <f>O327*H327</f>
        <v>0</v>
      </c>
      <c r="Q327" s="220">
        <v>0</v>
      </c>
      <c r="R327" s="220">
        <f>Q327*H327</f>
        <v>0</v>
      </c>
      <c r="S327" s="220">
        <v>0.087999999999999995</v>
      </c>
      <c r="T327" s="221">
        <f>S327*H327</f>
        <v>0.79199999999999993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2" t="s">
        <v>191</v>
      </c>
      <c r="AT327" s="222" t="s">
        <v>156</v>
      </c>
      <c r="AU327" s="222" t="s">
        <v>86</v>
      </c>
      <c r="AY327" s="16" t="s">
        <v>155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6" t="s">
        <v>84</v>
      </c>
      <c r="BK327" s="223">
        <f>ROUND(I327*H327,2)</f>
        <v>0</v>
      </c>
      <c r="BL327" s="16" t="s">
        <v>191</v>
      </c>
      <c r="BM327" s="222" t="s">
        <v>1882</v>
      </c>
    </row>
    <row r="328" s="2" customFormat="1" ht="21.75" customHeight="1">
      <c r="A328" s="37"/>
      <c r="B328" s="38"/>
      <c r="C328" s="210" t="s">
        <v>960</v>
      </c>
      <c r="D328" s="210" t="s">
        <v>156</v>
      </c>
      <c r="E328" s="211" t="s">
        <v>1883</v>
      </c>
      <c r="F328" s="212" t="s">
        <v>1884</v>
      </c>
      <c r="G328" s="213" t="s">
        <v>1042</v>
      </c>
      <c r="H328" s="214">
        <v>9</v>
      </c>
      <c r="I328" s="215"/>
      <c r="J328" s="216">
        <f>ROUND(I328*H328,2)</f>
        <v>0</v>
      </c>
      <c r="K328" s="217"/>
      <c r="L328" s="43"/>
      <c r="M328" s="218" t="s">
        <v>1</v>
      </c>
      <c r="N328" s="219" t="s">
        <v>41</v>
      </c>
      <c r="O328" s="90"/>
      <c r="P328" s="220">
        <f>O328*H328</f>
        <v>0</v>
      </c>
      <c r="Q328" s="220">
        <v>0</v>
      </c>
      <c r="R328" s="220">
        <f>Q328*H328</f>
        <v>0</v>
      </c>
      <c r="S328" s="220">
        <v>0.024500000000000001</v>
      </c>
      <c r="T328" s="221">
        <f>S328*H328</f>
        <v>0.2205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2" t="s">
        <v>191</v>
      </c>
      <c r="AT328" s="222" t="s">
        <v>156</v>
      </c>
      <c r="AU328" s="222" t="s">
        <v>86</v>
      </c>
      <c r="AY328" s="16" t="s">
        <v>155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6" t="s">
        <v>84</v>
      </c>
      <c r="BK328" s="223">
        <f>ROUND(I328*H328,2)</f>
        <v>0</v>
      </c>
      <c r="BL328" s="16" t="s">
        <v>191</v>
      </c>
      <c r="BM328" s="222" t="s">
        <v>1885</v>
      </c>
    </row>
    <row r="329" s="2" customFormat="1" ht="16.5" customHeight="1">
      <c r="A329" s="37"/>
      <c r="B329" s="38"/>
      <c r="C329" s="210" t="s">
        <v>964</v>
      </c>
      <c r="D329" s="210" t="s">
        <v>156</v>
      </c>
      <c r="E329" s="211" t="s">
        <v>1886</v>
      </c>
      <c r="F329" s="212" t="s">
        <v>1887</v>
      </c>
      <c r="G329" s="213" t="s">
        <v>1042</v>
      </c>
      <c r="H329" s="214">
        <v>5</v>
      </c>
      <c r="I329" s="215"/>
      <c r="J329" s="216">
        <f>ROUND(I329*H329,2)</f>
        <v>0</v>
      </c>
      <c r="K329" s="217"/>
      <c r="L329" s="43"/>
      <c r="M329" s="218" t="s">
        <v>1</v>
      </c>
      <c r="N329" s="219" t="s">
        <v>41</v>
      </c>
      <c r="O329" s="90"/>
      <c r="P329" s="220">
        <f>O329*H329</f>
        <v>0</v>
      </c>
      <c r="Q329" s="220">
        <v>0.00017000000000000001</v>
      </c>
      <c r="R329" s="220">
        <f>Q329*H329</f>
        <v>0.00085000000000000006</v>
      </c>
      <c r="S329" s="220">
        <v>0</v>
      </c>
      <c r="T329" s="22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2" t="s">
        <v>191</v>
      </c>
      <c r="AT329" s="222" t="s">
        <v>156</v>
      </c>
      <c r="AU329" s="222" t="s">
        <v>86</v>
      </c>
      <c r="AY329" s="16" t="s">
        <v>155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6" t="s">
        <v>84</v>
      </c>
      <c r="BK329" s="223">
        <f>ROUND(I329*H329,2)</f>
        <v>0</v>
      </c>
      <c r="BL329" s="16" t="s">
        <v>191</v>
      </c>
      <c r="BM329" s="222" t="s">
        <v>1888</v>
      </c>
    </row>
    <row r="330" s="2" customFormat="1" ht="37.8" customHeight="1">
      <c r="A330" s="37"/>
      <c r="B330" s="38"/>
      <c r="C330" s="247" t="s">
        <v>968</v>
      </c>
      <c r="D330" s="247" t="s">
        <v>220</v>
      </c>
      <c r="E330" s="248" t="s">
        <v>1889</v>
      </c>
      <c r="F330" s="249" t="s">
        <v>1890</v>
      </c>
      <c r="G330" s="250" t="s">
        <v>1891</v>
      </c>
      <c r="H330" s="251">
        <v>5</v>
      </c>
      <c r="I330" s="252"/>
      <c r="J330" s="253">
        <f>ROUND(I330*H330,2)</f>
        <v>0</v>
      </c>
      <c r="K330" s="254"/>
      <c r="L330" s="255"/>
      <c r="M330" s="256" t="s">
        <v>1</v>
      </c>
      <c r="N330" s="257" t="s">
        <v>41</v>
      </c>
      <c r="O330" s="90"/>
      <c r="P330" s="220">
        <f>O330*H330</f>
        <v>0</v>
      </c>
      <c r="Q330" s="220">
        <v>0</v>
      </c>
      <c r="R330" s="220">
        <f>Q330*H330</f>
        <v>0</v>
      </c>
      <c r="S330" s="220">
        <v>0</v>
      </c>
      <c r="T330" s="22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2" t="s">
        <v>343</v>
      </c>
      <c r="AT330" s="222" t="s">
        <v>220</v>
      </c>
      <c r="AU330" s="222" t="s">
        <v>86</v>
      </c>
      <c r="AY330" s="16" t="s">
        <v>155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6" t="s">
        <v>84</v>
      </c>
      <c r="BK330" s="223">
        <f>ROUND(I330*H330,2)</f>
        <v>0</v>
      </c>
      <c r="BL330" s="16" t="s">
        <v>191</v>
      </c>
      <c r="BM330" s="222" t="s">
        <v>1892</v>
      </c>
    </row>
    <row r="331" s="2" customFormat="1" ht="24.15" customHeight="1">
      <c r="A331" s="37"/>
      <c r="B331" s="38"/>
      <c r="C331" s="210" t="s">
        <v>971</v>
      </c>
      <c r="D331" s="210" t="s">
        <v>156</v>
      </c>
      <c r="E331" s="211" t="s">
        <v>1893</v>
      </c>
      <c r="F331" s="212" t="s">
        <v>1894</v>
      </c>
      <c r="G331" s="213" t="s">
        <v>1042</v>
      </c>
      <c r="H331" s="214">
        <v>2</v>
      </c>
      <c r="I331" s="215"/>
      <c r="J331" s="216">
        <f>ROUND(I331*H331,2)</f>
        <v>0</v>
      </c>
      <c r="K331" s="217"/>
      <c r="L331" s="43"/>
      <c r="M331" s="218" t="s">
        <v>1</v>
      </c>
      <c r="N331" s="219" t="s">
        <v>41</v>
      </c>
      <c r="O331" s="90"/>
      <c r="P331" s="220">
        <f>O331*H331</f>
        <v>0</v>
      </c>
      <c r="Q331" s="220">
        <v>0</v>
      </c>
      <c r="R331" s="220">
        <f>Q331*H331</f>
        <v>0</v>
      </c>
      <c r="S331" s="220">
        <v>0.040500000000000001</v>
      </c>
      <c r="T331" s="221">
        <f>S331*H331</f>
        <v>0.081000000000000003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2" t="s">
        <v>191</v>
      </c>
      <c r="AT331" s="222" t="s">
        <v>156</v>
      </c>
      <c r="AU331" s="222" t="s">
        <v>86</v>
      </c>
      <c r="AY331" s="16" t="s">
        <v>155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6" t="s">
        <v>84</v>
      </c>
      <c r="BK331" s="223">
        <f>ROUND(I331*H331,2)</f>
        <v>0</v>
      </c>
      <c r="BL331" s="16" t="s">
        <v>191</v>
      </c>
      <c r="BM331" s="222" t="s">
        <v>1895</v>
      </c>
    </row>
    <row r="332" s="2" customFormat="1" ht="16.5" customHeight="1">
      <c r="A332" s="37"/>
      <c r="B332" s="38"/>
      <c r="C332" s="210" t="s">
        <v>975</v>
      </c>
      <c r="D332" s="210" t="s">
        <v>156</v>
      </c>
      <c r="E332" s="211" t="s">
        <v>1896</v>
      </c>
      <c r="F332" s="212" t="s">
        <v>1897</v>
      </c>
      <c r="G332" s="213" t="s">
        <v>1042</v>
      </c>
      <c r="H332" s="214">
        <v>4</v>
      </c>
      <c r="I332" s="215"/>
      <c r="J332" s="216">
        <f>ROUND(I332*H332,2)</f>
        <v>0</v>
      </c>
      <c r="K332" s="217"/>
      <c r="L332" s="43"/>
      <c r="M332" s="218" t="s">
        <v>1</v>
      </c>
      <c r="N332" s="219" t="s">
        <v>41</v>
      </c>
      <c r="O332" s="90"/>
      <c r="P332" s="220">
        <f>O332*H332</f>
        <v>0</v>
      </c>
      <c r="Q332" s="220">
        <v>0.00042999999999999999</v>
      </c>
      <c r="R332" s="220">
        <f>Q332*H332</f>
        <v>0.00172</v>
      </c>
      <c r="S332" s="220">
        <v>0</v>
      </c>
      <c r="T332" s="22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2" t="s">
        <v>191</v>
      </c>
      <c r="AT332" s="222" t="s">
        <v>156</v>
      </c>
      <c r="AU332" s="222" t="s">
        <v>86</v>
      </c>
      <c r="AY332" s="16" t="s">
        <v>155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6" t="s">
        <v>84</v>
      </c>
      <c r="BK332" s="223">
        <f>ROUND(I332*H332,2)</f>
        <v>0</v>
      </c>
      <c r="BL332" s="16" t="s">
        <v>191</v>
      </c>
      <c r="BM332" s="222" t="s">
        <v>1898</v>
      </c>
    </row>
    <row r="333" s="2" customFormat="1" ht="33" customHeight="1">
      <c r="A333" s="37"/>
      <c r="B333" s="38"/>
      <c r="C333" s="247" t="s">
        <v>979</v>
      </c>
      <c r="D333" s="247" t="s">
        <v>220</v>
      </c>
      <c r="E333" s="248" t="s">
        <v>1899</v>
      </c>
      <c r="F333" s="249" t="s">
        <v>1900</v>
      </c>
      <c r="G333" s="250" t="s">
        <v>189</v>
      </c>
      <c r="H333" s="251">
        <v>1</v>
      </c>
      <c r="I333" s="252"/>
      <c r="J333" s="253">
        <f>ROUND(I333*H333,2)</f>
        <v>0</v>
      </c>
      <c r="K333" s="254"/>
      <c r="L333" s="255"/>
      <c r="M333" s="256" t="s">
        <v>1</v>
      </c>
      <c r="N333" s="257" t="s">
        <v>41</v>
      </c>
      <c r="O333" s="90"/>
      <c r="P333" s="220">
        <f>O333*H333</f>
        <v>0</v>
      </c>
      <c r="Q333" s="220">
        <v>0.021000000000000001</v>
      </c>
      <c r="R333" s="220">
        <f>Q333*H333</f>
        <v>0.021000000000000001</v>
      </c>
      <c r="S333" s="220">
        <v>0</v>
      </c>
      <c r="T333" s="22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2" t="s">
        <v>343</v>
      </c>
      <c r="AT333" s="222" t="s">
        <v>220</v>
      </c>
      <c r="AU333" s="222" t="s">
        <v>86</v>
      </c>
      <c r="AY333" s="16" t="s">
        <v>155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16" t="s">
        <v>84</v>
      </c>
      <c r="BK333" s="223">
        <f>ROUND(I333*H333,2)</f>
        <v>0</v>
      </c>
      <c r="BL333" s="16" t="s">
        <v>191</v>
      </c>
      <c r="BM333" s="222" t="s">
        <v>1901</v>
      </c>
    </row>
    <row r="334" s="2" customFormat="1" ht="24.15" customHeight="1">
      <c r="A334" s="37"/>
      <c r="B334" s="38"/>
      <c r="C334" s="247" t="s">
        <v>983</v>
      </c>
      <c r="D334" s="247" t="s">
        <v>220</v>
      </c>
      <c r="E334" s="248" t="s">
        <v>1902</v>
      </c>
      <c r="F334" s="249" t="s">
        <v>1903</v>
      </c>
      <c r="G334" s="250" t="s">
        <v>189</v>
      </c>
      <c r="H334" s="251">
        <v>1</v>
      </c>
      <c r="I334" s="252"/>
      <c r="J334" s="253">
        <f>ROUND(I334*H334,2)</f>
        <v>0</v>
      </c>
      <c r="K334" s="254"/>
      <c r="L334" s="255"/>
      <c r="M334" s="256" t="s">
        <v>1</v>
      </c>
      <c r="N334" s="257" t="s">
        <v>41</v>
      </c>
      <c r="O334" s="90"/>
      <c r="P334" s="220">
        <f>O334*H334</f>
        <v>0</v>
      </c>
      <c r="Q334" s="220">
        <v>0.080000000000000002</v>
      </c>
      <c r="R334" s="220">
        <f>Q334*H334</f>
        <v>0.080000000000000002</v>
      </c>
      <c r="S334" s="220">
        <v>0</v>
      </c>
      <c r="T334" s="22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2" t="s">
        <v>343</v>
      </c>
      <c r="AT334" s="222" t="s">
        <v>220</v>
      </c>
      <c r="AU334" s="222" t="s">
        <v>86</v>
      </c>
      <c r="AY334" s="16" t="s">
        <v>155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6" t="s">
        <v>84</v>
      </c>
      <c r="BK334" s="223">
        <f>ROUND(I334*H334,2)</f>
        <v>0</v>
      </c>
      <c r="BL334" s="16" t="s">
        <v>191</v>
      </c>
      <c r="BM334" s="222" t="s">
        <v>1904</v>
      </c>
    </row>
    <row r="335" s="2" customFormat="1" ht="24.15" customHeight="1">
      <c r="A335" s="37"/>
      <c r="B335" s="38"/>
      <c r="C335" s="247" t="s">
        <v>1028</v>
      </c>
      <c r="D335" s="247" t="s">
        <v>220</v>
      </c>
      <c r="E335" s="248" t="s">
        <v>1905</v>
      </c>
      <c r="F335" s="249" t="s">
        <v>1906</v>
      </c>
      <c r="G335" s="250" t="s">
        <v>189</v>
      </c>
      <c r="H335" s="251">
        <v>1</v>
      </c>
      <c r="I335" s="252"/>
      <c r="J335" s="253">
        <f>ROUND(I335*H335,2)</f>
        <v>0</v>
      </c>
      <c r="K335" s="254"/>
      <c r="L335" s="255"/>
      <c r="M335" s="256" t="s">
        <v>1</v>
      </c>
      <c r="N335" s="257" t="s">
        <v>41</v>
      </c>
      <c r="O335" s="90"/>
      <c r="P335" s="220">
        <f>O335*H335</f>
        <v>0</v>
      </c>
      <c r="Q335" s="220">
        <v>0.095000000000000001</v>
      </c>
      <c r="R335" s="220">
        <f>Q335*H335</f>
        <v>0.095000000000000001</v>
      </c>
      <c r="S335" s="220">
        <v>0</v>
      </c>
      <c r="T335" s="22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2" t="s">
        <v>343</v>
      </c>
      <c r="AT335" s="222" t="s">
        <v>220</v>
      </c>
      <c r="AU335" s="222" t="s">
        <v>86</v>
      </c>
      <c r="AY335" s="16" t="s">
        <v>155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6" t="s">
        <v>84</v>
      </c>
      <c r="BK335" s="223">
        <f>ROUND(I335*H335,2)</f>
        <v>0</v>
      </c>
      <c r="BL335" s="16" t="s">
        <v>191</v>
      </c>
      <c r="BM335" s="222" t="s">
        <v>1907</v>
      </c>
    </row>
    <row r="336" s="2" customFormat="1" ht="16.5" customHeight="1">
      <c r="A336" s="37"/>
      <c r="B336" s="38"/>
      <c r="C336" s="210" t="s">
        <v>1034</v>
      </c>
      <c r="D336" s="210" t="s">
        <v>156</v>
      </c>
      <c r="E336" s="211" t="s">
        <v>1908</v>
      </c>
      <c r="F336" s="212" t="s">
        <v>1909</v>
      </c>
      <c r="G336" s="213" t="s">
        <v>1042</v>
      </c>
      <c r="H336" s="214">
        <v>1</v>
      </c>
      <c r="I336" s="215"/>
      <c r="J336" s="216">
        <f>ROUND(I336*H336,2)</f>
        <v>0</v>
      </c>
      <c r="K336" s="217"/>
      <c r="L336" s="43"/>
      <c r="M336" s="218" t="s">
        <v>1</v>
      </c>
      <c r="N336" s="219" t="s">
        <v>41</v>
      </c>
      <c r="O336" s="90"/>
      <c r="P336" s="220">
        <f>O336*H336</f>
        <v>0</v>
      </c>
      <c r="Q336" s="220">
        <v>0</v>
      </c>
      <c r="R336" s="220">
        <f>Q336*H336</f>
        <v>0</v>
      </c>
      <c r="S336" s="220">
        <v>0.034700000000000002</v>
      </c>
      <c r="T336" s="221">
        <f>S336*H336</f>
        <v>0.034700000000000002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2" t="s">
        <v>191</v>
      </c>
      <c r="AT336" s="222" t="s">
        <v>156</v>
      </c>
      <c r="AU336" s="222" t="s">
        <v>86</v>
      </c>
      <c r="AY336" s="16" t="s">
        <v>155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6" t="s">
        <v>84</v>
      </c>
      <c r="BK336" s="223">
        <f>ROUND(I336*H336,2)</f>
        <v>0</v>
      </c>
      <c r="BL336" s="16" t="s">
        <v>191</v>
      </c>
      <c r="BM336" s="222" t="s">
        <v>1910</v>
      </c>
    </row>
    <row r="337" s="2" customFormat="1" ht="16.5" customHeight="1">
      <c r="A337" s="37"/>
      <c r="B337" s="38"/>
      <c r="C337" s="210" t="s">
        <v>1080</v>
      </c>
      <c r="D337" s="210" t="s">
        <v>156</v>
      </c>
      <c r="E337" s="211" t="s">
        <v>1911</v>
      </c>
      <c r="F337" s="212" t="s">
        <v>1912</v>
      </c>
      <c r="G337" s="213" t="s">
        <v>1042</v>
      </c>
      <c r="H337" s="214">
        <v>3</v>
      </c>
      <c r="I337" s="215"/>
      <c r="J337" s="216">
        <f>ROUND(I337*H337,2)</f>
        <v>0</v>
      </c>
      <c r="K337" s="217"/>
      <c r="L337" s="43"/>
      <c r="M337" s="218" t="s">
        <v>1</v>
      </c>
      <c r="N337" s="219" t="s">
        <v>41</v>
      </c>
      <c r="O337" s="90"/>
      <c r="P337" s="220">
        <f>O337*H337</f>
        <v>0</v>
      </c>
      <c r="Q337" s="220">
        <v>0.00059000000000000003</v>
      </c>
      <c r="R337" s="220">
        <f>Q337*H337</f>
        <v>0.0017700000000000001</v>
      </c>
      <c r="S337" s="220">
        <v>0</v>
      </c>
      <c r="T337" s="22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2" t="s">
        <v>191</v>
      </c>
      <c r="AT337" s="222" t="s">
        <v>156</v>
      </c>
      <c r="AU337" s="222" t="s">
        <v>86</v>
      </c>
      <c r="AY337" s="16" t="s">
        <v>155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6" t="s">
        <v>84</v>
      </c>
      <c r="BK337" s="223">
        <f>ROUND(I337*H337,2)</f>
        <v>0</v>
      </c>
      <c r="BL337" s="16" t="s">
        <v>191</v>
      </c>
      <c r="BM337" s="222" t="s">
        <v>1913</v>
      </c>
    </row>
    <row r="338" s="2" customFormat="1" ht="16.5" customHeight="1">
      <c r="A338" s="37"/>
      <c r="B338" s="38"/>
      <c r="C338" s="247" t="s">
        <v>1086</v>
      </c>
      <c r="D338" s="247" t="s">
        <v>220</v>
      </c>
      <c r="E338" s="248" t="s">
        <v>1914</v>
      </c>
      <c r="F338" s="249" t="s">
        <v>1915</v>
      </c>
      <c r="G338" s="250" t="s">
        <v>189</v>
      </c>
      <c r="H338" s="251">
        <v>1</v>
      </c>
      <c r="I338" s="252"/>
      <c r="J338" s="253">
        <f>ROUND(I338*H338,2)</f>
        <v>0</v>
      </c>
      <c r="K338" s="254"/>
      <c r="L338" s="255"/>
      <c r="M338" s="256" t="s">
        <v>1</v>
      </c>
      <c r="N338" s="257" t="s">
        <v>41</v>
      </c>
      <c r="O338" s="90"/>
      <c r="P338" s="220">
        <f>O338*H338</f>
        <v>0</v>
      </c>
      <c r="Q338" s="220">
        <v>0.0060000000000000001</v>
      </c>
      <c r="R338" s="220">
        <f>Q338*H338</f>
        <v>0.0060000000000000001</v>
      </c>
      <c r="S338" s="220">
        <v>0</v>
      </c>
      <c r="T338" s="22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2" t="s">
        <v>343</v>
      </c>
      <c r="AT338" s="222" t="s">
        <v>220</v>
      </c>
      <c r="AU338" s="222" t="s">
        <v>86</v>
      </c>
      <c r="AY338" s="16" t="s">
        <v>155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6" t="s">
        <v>84</v>
      </c>
      <c r="BK338" s="223">
        <f>ROUND(I338*H338,2)</f>
        <v>0</v>
      </c>
      <c r="BL338" s="16" t="s">
        <v>191</v>
      </c>
      <c r="BM338" s="222" t="s">
        <v>1916</v>
      </c>
    </row>
    <row r="339" s="2" customFormat="1">
      <c r="A339" s="37"/>
      <c r="B339" s="38"/>
      <c r="C339" s="39"/>
      <c r="D339" s="226" t="s">
        <v>1678</v>
      </c>
      <c r="E339" s="39"/>
      <c r="F339" s="269" t="s">
        <v>1917</v>
      </c>
      <c r="G339" s="39"/>
      <c r="H339" s="39"/>
      <c r="I339" s="270"/>
      <c r="J339" s="39"/>
      <c r="K339" s="39"/>
      <c r="L339" s="43"/>
      <c r="M339" s="271"/>
      <c r="N339" s="272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1678</v>
      </c>
      <c r="AU339" s="16" t="s">
        <v>86</v>
      </c>
    </row>
    <row r="340" s="2" customFormat="1" ht="24.15" customHeight="1">
      <c r="A340" s="37"/>
      <c r="B340" s="38"/>
      <c r="C340" s="247" t="s">
        <v>1090</v>
      </c>
      <c r="D340" s="247" t="s">
        <v>220</v>
      </c>
      <c r="E340" s="248" t="s">
        <v>1918</v>
      </c>
      <c r="F340" s="249" t="s">
        <v>1919</v>
      </c>
      <c r="G340" s="250" t="s">
        <v>189</v>
      </c>
      <c r="H340" s="251">
        <v>2</v>
      </c>
      <c r="I340" s="252"/>
      <c r="J340" s="253">
        <f>ROUND(I340*H340,2)</f>
        <v>0</v>
      </c>
      <c r="K340" s="254"/>
      <c r="L340" s="255"/>
      <c r="M340" s="256" t="s">
        <v>1</v>
      </c>
      <c r="N340" s="257" t="s">
        <v>41</v>
      </c>
      <c r="O340" s="90"/>
      <c r="P340" s="220">
        <f>O340*H340</f>
        <v>0</v>
      </c>
      <c r="Q340" s="220">
        <v>0.014</v>
      </c>
      <c r="R340" s="220">
        <f>Q340*H340</f>
        <v>0.028000000000000001</v>
      </c>
      <c r="S340" s="220">
        <v>0</v>
      </c>
      <c r="T340" s="22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2" t="s">
        <v>343</v>
      </c>
      <c r="AT340" s="222" t="s">
        <v>220</v>
      </c>
      <c r="AU340" s="222" t="s">
        <v>86</v>
      </c>
      <c r="AY340" s="16" t="s">
        <v>155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6" t="s">
        <v>84</v>
      </c>
      <c r="BK340" s="223">
        <f>ROUND(I340*H340,2)</f>
        <v>0</v>
      </c>
      <c r="BL340" s="16" t="s">
        <v>191</v>
      </c>
      <c r="BM340" s="222" t="s">
        <v>1920</v>
      </c>
    </row>
    <row r="341" s="2" customFormat="1" ht="16.5" customHeight="1">
      <c r="A341" s="37"/>
      <c r="B341" s="38"/>
      <c r="C341" s="210" t="s">
        <v>1097</v>
      </c>
      <c r="D341" s="210" t="s">
        <v>156</v>
      </c>
      <c r="E341" s="211" t="s">
        <v>1921</v>
      </c>
      <c r="F341" s="212" t="s">
        <v>1922</v>
      </c>
      <c r="G341" s="213" t="s">
        <v>189</v>
      </c>
      <c r="H341" s="214">
        <v>4</v>
      </c>
      <c r="I341" s="215"/>
      <c r="J341" s="216">
        <f>ROUND(I341*H341,2)</f>
        <v>0</v>
      </c>
      <c r="K341" s="217"/>
      <c r="L341" s="43"/>
      <c r="M341" s="218" t="s">
        <v>1</v>
      </c>
      <c r="N341" s="219" t="s">
        <v>41</v>
      </c>
      <c r="O341" s="90"/>
      <c r="P341" s="220">
        <f>O341*H341</f>
        <v>0</v>
      </c>
      <c r="Q341" s="220">
        <v>0</v>
      </c>
      <c r="R341" s="220">
        <f>Q341*H341</f>
        <v>0</v>
      </c>
      <c r="S341" s="220">
        <v>0.00048999999999999998</v>
      </c>
      <c r="T341" s="221">
        <f>S341*H341</f>
        <v>0.0019599999999999999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2" t="s">
        <v>191</v>
      </c>
      <c r="AT341" s="222" t="s">
        <v>156</v>
      </c>
      <c r="AU341" s="222" t="s">
        <v>86</v>
      </c>
      <c r="AY341" s="16" t="s">
        <v>155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6" t="s">
        <v>84</v>
      </c>
      <c r="BK341" s="223">
        <f>ROUND(I341*H341,2)</f>
        <v>0</v>
      </c>
      <c r="BL341" s="16" t="s">
        <v>191</v>
      </c>
      <c r="BM341" s="222" t="s">
        <v>1923</v>
      </c>
    </row>
    <row r="342" s="2" customFormat="1" ht="16.5" customHeight="1">
      <c r="A342" s="37"/>
      <c r="B342" s="38"/>
      <c r="C342" s="210" t="s">
        <v>1101</v>
      </c>
      <c r="D342" s="210" t="s">
        <v>156</v>
      </c>
      <c r="E342" s="211" t="s">
        <v>1924</v>
      </c>
      <c r="F342" s="212" t="s">
        <v>1925</v>
      </c>
      <c r="G342" s="213" t="s">
        <v>1042</v>
      </c>
      <c r="H342" s="214">
        <v>26</v>
      </c>
      <c r="I342" s="215"/>
      <c r="J342" s="216">
        <f>ROUND(I342*H342,2)</f>
        <v>0</v>
      </c>
      <c r="K342" s="217"/>
      <c r="L342" s="43"/>
      <c r="M342" s="218" t="s">
        <v>1</v>
      </c>
      <c r="N342" s="219" t="s">
        <v>41</v>
      </c>
      <c r="O342" s="90"/>
      <c r="P342" s="220">
        <f>O342*H342</f>
        <v>0</v>
      </c>
      <c r="Q342" s="220">
        <v>0</v>
      </c>
      <c r="R342" s="220">
        <f>Q342*H342</f>
        <v>0</v>
      </c>
      <c r="S342" s="220">
        <v>0.00156</v>
      </c>
      <c r="T342" s="221">
        <f>S342*H342</f>
        <v>0.040559999999999999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2" t="s">
        <v>191</v>
      </c>
      <c r="AT342" s="222" t="s">
        <v>156</v>
      </c>
      <c r="AU342" s="222" t="s">
        <v>86</v>
      </c>
      <c r="AY342" s="16" t="s">
        <v>155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6" t="s">
        <v>84</v>
      </c>
      <c r="BK342" s="223">
        <f>ROUND(I342*H342,2)</f>
        <v>0</v>
      </c>
      <c r="BL342" s="16" t="s">
        <v>191</v>
      </c>
      <c r="BM342" s="222" t="s">
        <v>1926</v>
      </c>
    </row>
    <row r="343" s="2" customFormat="1" ht="21.75" customHeight="1">
      <c r="A343" s="37"/>
      <c r="B343" s="38"/>
      <c r="C343" s="210" t="s">
        <v>1105</v>
      </c>
      <c r="D343" s="210" t="s">
        <v>156</v>
      </c>
      <c r="E343" s="211" t="s">
        <v>1927</v>
      </c>
      <c r="F343" s="212" t="s">
        <v>1928</v>
      </c>
      <c r="G343" s="213" t="s">
        <v>189</v>
      </c>
      <c r="H343" s="214">
        <v>3</v>
      </c>
      <c r="I343" s="215"/>
      <c r="J343" s="216">
        <f>ROUND(I343*H343,2)</f>
        <v>0</v>
      </c>
      <c r="K343" s="217"/>
      <c r="L343" s="43"/>
      <c r="M343" s="218" t="s">
        <v>1</v>
      </c>
      <c r="N343" s="219" t="s">
        <v>41</v>
      </c>
      <c r="O343" s="90"/>
      <c r="P343" s="220">
        <f>O343*H343</f>
        <v>0</v>
      </c>
      <c r="Q343" s="220">
        <v>0.00016000000000000001</v>
      </c>
      <c r="R343" s="220">
        <f>Q343*H343</f>
        <v>0.00048000000000000007</v>
      </c>
      <c r="S343" s="220">
        <v>0</v>
      </c>
      <c r="T343" s="22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2" t="s">
        <v>191</v>
      </c>
      <c r="AT343" s="222" t="s">
        <v>156</v>
      </c>
      <c r="AU343" s="222" t="s">
        <v>86</v>
      </c>
      <c r="AY343" s="16" t="s">
        <v>155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6" t="s">
        <v>84</v>
      </c>
      <c r="BK343" s="223">
        <f>ROUND(I343*H343,2)</f>
        <v>0</v>
      </c>
      <c r="BL343" s="16" t="s">
        <v>191</v>
      </c>
      <c r="BM343" s="222" t="s">
        <v>1929</v>
      </c>
    </row>
    <row r="344" s="2" customFormat="1" ht="21.75" customHeight="1">
      <c r="A344" s="37"/>
      <c r="B344" s="38"/>
      <c r="C344" s="247" t="s">
        <v>1109</v>
      </c>
      <c r="D344" s="247" t="s">
        <v>220</v>
      </c>
      <c r="E344" s="248" t="s">
        <v>1930</v>
      </c>
      <c r="F344" s="249" t="s">
        <v>1931</v>
      </c>
      <c r="G344" s="250" t="s">
        <v>189</v>
      </c>
      <c r="H344" s="251">
        <v>3</v>
      </c>
      <c r="I344" s="252"/>
      <c r="J344" s="253">
        <f>ROUND(I344*H344,2)</f>
        <v>0</v>
      </c>
      <c r="K344" s="254"/>
      <c r="L344" s="255"/>
      <c r="M344" s="256" t="s">
        <v>1</v>
      </c>
      <c r="N344" s="257" t="s">
        <v>41</v>
      </c>
      <c r="O344" s="90"/>
      <c r="P344" s="220">
        <f>O344*H344</f>
        <v>0</v>
      </c>
      <c r="Q344" s="220">
        <v>0.0018</v>
      </c>
      <c r="R344" s="220">
        <f>Q344*H344</f>
        <v>0.0054000000000000003</v>
      </c>
      <c r="S344" s="220">
        <v>0</v>
      </c>
      <c r="T344" s="22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2" t="s">
        <v>343</v>
      </c>
      <c r="AT344" s="222" t="s">
        <v>220</v>
      </c>
      <c r="AU344" s="222" t="s">
        <v>86</v>
      </c>
      <c r="AY344" s="16" t="s">
        <v>155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6" t="s">
        <v>84</v>
      </c>
      <c r="BK344" s="223">
        <f>ROUND(I344*H344,2)</f>
        <v>0</v>
      </c>
      <c r="BL344" s="16" t="s">
        <v>191</v>
      </c>
      <c r="BM344" s="222" t="s">
        <v>1932</v>
      </c>
    </row>
    <row r="345" s="2" customFormat="1" ht="21.75" customHeight="1">
      <c r="A345" s="37"/>
      <c r="B345" s="38"/>
      <c r="C345" s="210" t="s">
        <v>1039</v>
      </c>
      <c r="D345" s="210" t="s">
        <v>156</v>
      </c>
      <c r="E345" s="211" t="s">
        <v>1933</v>
      </c>
      <c r="F345" s="212" t="s">
        <v>1934</v>
      </c>
      <c r="G345" s="213" t="s">
        <v>189</v>
      </c>
      <c r="H345" s="214">
        <v>4</v>
      </c>
      <c r="I345" s="215"/>
      <c r="J345" s="216">
        <f>ROUND(I345*H345,2)</f>
        <v>0</v>
      </c>
      <c r="K345" s="217"/>
      <c r="L345" s="43"/>
      <c r="M345" s="218" t="s">
        <v>1</v>
      </c>
      <c r="N345" s="219" t="s">
        <v>41</v>
      </c>
      <c r="O345" s="90"/>
      <c r="P345" s="220">
        <f>O345*H345</f>
        <v>0</v>
      </c>
      <c r="Q345" s="220">
        <v>0.00016000000000000001</v>
      </c>
      <c r="R345" s="220">
        <f>Q345*H345</f>
        <v>0.00064000000000000005</v>
      </c>
      <c r="S345" s="220">
        <v>0</v>
      </c>
      <c r="T345" s="221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2" t="s">
        <v>191</v>
      </c>
      <c r="AT345" s="222" t="s">
        <v>156</v>
      </c>
      <c r="AU345" s="222" t="s">
        <v>86</v>
      </c>
      <c r="AY345" s="16" t="s">
        <v>155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6" t="s">
        <v>84</v>
      </c>
      <c r="BK345" s="223">
        <f>ROUND(I345*H345,2)</f>
        <v>0</v>
      </c>
      <c r="BL345" s="16" t="s">
        <v>191</v>
      </c>
      <c r="BM345" s="222" t="s">
        <v>1935</v>
      </c>
    </row>
    <row r="346" s="2" customFormat="1" ht="21.75" customHeight="1">
      <c r="A346" s="37"/>
      <c r="B346" s="38"/>
      <c r="C346" s="247" t="s">
        <v>1044</v>
      </c>
      <c r="D346" s="247" t="s">
        <v>220</v>
      </c>
      <c r="E346" s="248" t="s">
        <v>1936</v>
      </c>
      <c r="F346" s="249" t="s">
        <v>1937</v>
      </c>
      <c r="G346" s="250" t="s">
        <v>189</v>
      </c>
      <c r="H346" s="251">
        <v>6</v>
      </c>
      <c r="I346" s="252"/>
      <c r="J346" s="253">
        <f>ROUND(I346*H346,2)</f>
        <v>0</v>
      </c>
      <c r="K346" s="254"/>
      <c r="L346" s="255"/>
      <c r="M346" s="256" t="s">
        <v>1</v>
      </c>
      <c r="N346" s="257" t="s">
        <v>41</v>
      </c>
      <c r="O346" s="90"/>
      <c r="P346" s="220">
        <f>O346*H346</f>
        <v>0</v>
      </c>
      <c r="Q346" s="220">
        <v>0</v>
      </c>
      <c r="R346" s="220">
        <f>Q346*H346</f>
        <v>0</v>
      </c>
      <c r="S346" s="220">
        <v>0</v>
      </c>
      <c r="T346" s="22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2" t="s">
        <v>343</v>
      </c>
      <c r="AT346" s="222" t="s">
        <v>220</v>
      </c>
      <c r="AU346" s="222" t="s">
        <v>86</v>
      </c>
      <c r="AY346" s="16" t="s">
        <v>155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6" t="s">
        <v>84</v>
      </c>
      <c r="BK346" s="223">
        <f>ROUND(I346*H346,2)</f>
        <v>0</v>
      </c>
      <c r="BL346" s="16" t="s">
        <v>191</v>
      </c>
      <c r="BM346" s="222" t="s">
        <v>1938</v>
      </c>
    </row>
    <row r="347" s="2" customFormat="1" ht="21.75" customHeight="1">
      <c r="A347" s="37"/>
      <c r="B347" s="38"/>
      <c r="C347" s="210" t="s">
        <v>1048</v>
      </c>
      <c r="D347" s="210" t="s">
        <v>156</v>
      </c>
      <c r="E347" s="211" t="s">
        <v>1939</v>
      </c>
      <c r="F347" s="212" t="s">
        <v>1940</v>
      </c>
      <c r="G347" s="213" t="s">
        <v>189</v>
      </c>
      <c r="H347" s="214">
        <v>21</v>
      </c>
      <c r="I347" s="215"/>
      <c r="J347" s="216">
        <f>ROUND(I347*H347,2)</f>
        <v>0</v>
      </c>
      <c r="K347" s="217"/>
      <c r="L347" s="43"/>
      <c r="M347" s="218" t="s">
        <v>1</v>
      </c>
      <c r="N347" s="219" t="s">
        <v>41</v>
      </c>
      <c r="O347" s="90"/>
      <c r="P347" s="220">
        <f>O347*H347</f>
        <v>0</v>
      </c>
      <c r="Q347" s="220">
        <v>4.0000000000000003E-05</v>
      </c>
      <c r="R347" s="220">
        <f>Q347*H347</f>
        <v>0.00084000000000000003</v>
      </c>
      <c r="S347" s="220">
        <v>0</v>
      </c>
      <c r="T347" s="221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2" t="s">
        <v>191</v>
      </c>
      <c r="AT347" s="222" t="s">
        <v>156</v>
      </c>
      <c r="AU347" s="222" t="s">
        <v>86</v>
      </c>
      <c r="AY347" s="16" t="s">
        <v>155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6" t="s">
        <v>84</v>
      </c>
      <c r="BK347" s="223">
        <f>ROUND(I347*H347,2)</f>
        <v>0</v>
      </c>
      <c r="BL347" s="16" t="s">
        <v>191</v>
      </c>
      <c r="BM347" s="222" t="s">
        <v>1941</v>
      </c>
    </row>
    <row r="348" s="2" customFormat="1" ht="33" customHeight="1">
      <c r="A348" s="37"/>
      <c r="B348" s="38"/>
      <c r="C348" s="247" t="s">
        <v>1052</v>
      </c>
      <c r="D348" s="247" t="s">
        <v>220</v>
      </c>
      <c r="E348" s="248" t="s">
        <v>1942</v>
      </c>
      <c r="F348" s="249" t="s">
        <v>1943</v>
      </c>
      <c r="G348" s="250" t="s">
        <v>189</v>
      </c>
      <c r="H348" s="251">
        <v>5</v>
      </c>
      <c r="I348" s="252"/>
      <c r="J348" s="253">
        <f>ROUND(I348*H348,2)</f>
        <v>0</v>
      </c>
      <c r="K348" s="254"/>
      <c r="L348" s="255"/>
      <c r="M348" s="256" t="s">
        <v>1</v>
      </c>
      <c r="N348" s="257" t="s">
        <v>41</v>
      </c>
      <c r="O348" s="90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2" t="s">
        <v>343</v>
      </c>
      <c r="AT348" s="222" t="s">
        <v>220</v>
      </c>
      <c r="AU348" s="222" t="s">
        <v>86</v>
      </c>
      <c r="AY348" s="16" t="s">
        <v>155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6" t="s">
        <v>84</v>
      </c>
      <c r="BK348" s="223">
        <f>ROUND(I348*H348,2)</f>
        <v>0</v>
      </c>
      <c r="BL348" s="16" t="s">
        <v>191</v>
      </c>
      <c r="BM348" s="222" t="s">
        <v>1944</v>
      </c>
    </row>
    <row r="349" s="2" customFormat="1" ht="24.15" customHeight="1">
      <c r="A349" s="37"/>
      <c r="B349" s="38"/>
      <c r="C349" s="247" t="s">
        <v>1056</v>
      </c>
      <c r="D349" s="247" t="s">
        <v>220</v>
      </c>
      <c r="E349" s="248" t="s">
        <v>1945</v>
      </c>
      <c r="F349" s="249" t="s">
        <v>1946</v>
      </c>
      <c r="G349" s="250" t="s">
        <v>189</v>
      </c>
      <c r="H349" s="251">
        <v>16</v>
      </c>
      <c r="I349" s="252"/>
      <c r="J349" s="253">
        <f>ROUND(I349*H349,2)</f>
        <v>0</v>
      </c>
      <c r="K349" s="254"/>
      <c r="L349" s="255"/>
      <c r="M349" s="256" t="s">
        <v>1</v>
      </c>
      <c r="N349" s="257" t="s">
        <v>41</v>
      </c>
      <c r="O349" s="90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2" t="s">
        <v>343</v>
      </c>
      <c r="AT349" s="222" t="s">
        <v>220</v>
      </c>
      <c r="AU349" s="222" t="s">
        <v>86</v>
      </c>
      <c r="AY349" s="16" t="s">
        <v>155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6" t="s">
        <v>84</v>
      </c>
      <c r="BK349" s="223">
        <f>ROUND(I349*H349,2)</f>
        <v>0</v>
      </c>
      <c r="BL349" s="16" t="s">
        <v>191</v>
      </c>
      <c r="BM349" s="222" t="s">
        <v>1947</v>
      </c>
    </row>
    <row r="350" s="2" customFormat="1">
      <c r="A350" s="37"/>
      <c r="B350" s="38"/>
      <c r="C350" s="39"/>
      <c r="D350" s="226" t="s">
        <v>1678</v>
      </c>
      <c r="E350" s="39"/>
      <c r="F350" s="269" t="s">
        <v>1948</v>
      </c>
      <c r="G350" s="39"/>
      <c r="H350" s="39"/>
      <c r="I350" s="270"/>
      <c r="J350" s="39"/>
      <c r="K350" s="39"/>
      <c r="L350" s="43"/>
      <c r="M350" s="271"/>
      <c r="N350" s="272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1678</v>
      </c>
      <c r="AU350" s="16" t="s">
        <v>86</v>
      </c>
    </row>
    <row r="351" s="2" customFormat="1" ht="24.15" customHeight="1">
      <c r="A351" s="37"/>
      <c r="B351" s="38"/>
      <c r="C351" s="247" t="s">
        <v>1060</v>
      </c>
      <c r="D351" s="247" t="s">
        <v>220</v>
      </c>
      <c r="E351" s="248" t="s">
        <v>1949</v>
      </c>
      <c r="F351" s="249" t="s">
        <v>1950</v>
      </c>
      <c r="G351" s="250" t="s">
        <v>189</v>
      </c>
      <c r="H351" s="251">
        <v>4</v>
      </c>
      <c r="I351" s="252"/>
      <c r="J351" s="253">
        <f>ROUND(I351*H351,2)</f>
        <v>0</v>
      </c>
      <c r="K351" s="254"/>
      <c r="L351" s="255"/>
      <c r="M351" s="256" t="s">
        <v>1</v>
      </c>
      <c r="N351" s="257" t="s">
        <v>41</v>
      </c>
      <c r="O351" s="90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2" t="s">
        <v>343</v>
      </c>
      <c r="AT351" s="222" t="s">
        <v>220</v>
      </c>
      <c r="AU351" s="222" t="s">
        <v>86</v>
      </c>
      <c r="AY351" s="16" t="s">
        <v>155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6" t="s">
        <v>84</v>
      </c>
      <c r="BK351" s="223">
        <f>ROUND(I351*H351,2)</f>
        <v>0</v>
      </c>
      <c r="BL351" s="16" t="s">
        <v>191</v>
      </c>
      <c r="BM351" s="222" t="s">
        <v>1951</v>
      </c>
    </row>
    <row r="352" s="2" customFormat="1">
      <c r="A352" s="37"/>
      <c r="B352" s="38"/>
      <c r="C352" s="39"/>
      <c r="D352" s="226" t="s">
        <v>1678</v>
      </c>
      <c r="E352" s="39"/>
      <c r="F352" s="269" t="s">
        <v>1948</v>
      </c>
      <c r="G352" s="39"/>
      <c r="H352" s="39"/>
      <c r="I352" s="270"/>
      <c r="J352" s="39"/>
      <c r="K352" s="39"/>
      <c r="L352" s="43"/>
      <c r="M352" s="271"/>
      <c r="N352" s="272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1678</v>
      </c>
      <c r="AU352" s="16" t="s">
        <v>86</v>
      </c>
    </row>
    <row r="353" s="2" customFormat="1" ht="16.5" customHeight="1">
      <c r="A353" s="37"/>
      <c r="B353" s="38"/>
      <c r="C353" s="210" t="s">
        <v>1064</v>
      </c>
      <c r="D353" s="210" t="s">
        <v>156</v>
      </c>
      <c r="E353" s="211" t="s">
        <v>1952</v>
      </c>
      <c r="F353" s="212" t="s">
        <v>1953</v>
      </c>
      <c r="G353" s="213" t="s">
        <v>189</v>
      </c>
      <c r="H353" s="214">
        <v>16</v>
      </c>
      <c r="I353" s="215"/>
      <c r="J353" s="216">
        <f>ROUND(I353*H353,2)</f>
        <v>0</v>
      </c>
      <c r="K353" s="217"/>
      <c r="L353" s="43"/>
      <c r="M353" s="218" t="s">
        <v>1</v>
      </c>
      <c r="N353" s="219" t="s">
        <v>41</v>
      </c>
      <c r="O353" s="90"/>
      <c r="P353" s="220">
        <f>O353*H353</f>
        <v>0</v>
      </c>
      <c r="Q353" s="220">
        <v>0</v>
      </c>
      <c r="R353" s="220">
        <f>Q353*H353</f>
        <v>0</v>
      </c>
      <c r="S353" s="220">
        <v>0.0022499999999999998</v>
      </c>
      <c r="T353" s="221">
        <f>S353*H353</f>
        <v>0.035999999999999997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2" t="s">
        <v>191</v>
      </c>
      <c r="AT353" s="222" t="s">
        <v>156</v>
      </c>
      <c r="AU353" s="222" t="s">
        <v>86</v>
      </c>
      <c r="AY353" s="16" t="s">
        <v>155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6" t="s">
        <v>84</v>
      </c>
      <c r="BK353" s="223">
        <f>ROUND(I353*H353,2)</f>
        <v>0</v>
      </c>
      <c r="BL353" s="16" t="s">
        <v>191</v>
      </c>
      <c r="BM353" s="222" t="s">
        <v>1954</v>
      </c>
    </row>
    <row r="354" s="2" customFormat="1" ht="16.5" customHeight="1">
      <c r="A354" s="37"/>
      <c r="B354" s="38"/>
      <c r="C354" s="210" t="s">
        <v>1068</v>
      </c>
      <c r="D354" s="210" t="s">
        <v>156</v>
      </c>
      <c r="E354" s="211" t="s">
        <v>1955</v>
      </c>
      <c r="F354" s="212" t="s">
        <v>1956</v>
      </c>
      <c r="G354" s="213" t="s">
        <v>189</v>
      </c>
      <c r="H354" s="214">
        <v>5</v>
      </c>
      <c r="I354" s="215"/>
      <c r="J354" s="216">
        <f>ROUND(I354*H354,2)</f>
        <v>0</v>
      </c>
      <c r="K354" s="217"/>
      <c r="L354" s="43"/>
      <c r="M354" s="218" t="s">
        <v>1</v>
      </c>
      <c r="N354" s="219" t="s">
        <v>41</v>
      </c>
      <c r="O354" s="90"/>
      <c r="P354" s="220">
        <f>O354*H354</f>
        <v>0</v>
      </c>
      <c r="Q354" s="220">
        <v>0.00012</v>
      </c>
      <c r="R354" s="220">
        <f>Q354*H354</f>
        <v>0.00060000000000000006</v>
      </c>
      <c r="S354" s="220">
        <v>0</v>
      </c>
      <c r="T354" s="22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2" t="s">
        <v>191</v>
      </c>
      <c r="AT354" s="222" t="s">
        <v>156</v>
      </c>
      <c r="AU354" s="222" t="s">
        <v>86</v>
      </c>
      <c r="AY354" s="16" t="s">
        <v>155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6" t="s">
        <v>84</v>
      </c>
      <c r="BK354" s="223">
        <f>ROUND(I354*H354,2)</f>
        <v>0</v>
      </c>
      <c r="BL354" s="16" t="s">
        <v>191</v>
      </c>
      <c r="BM354" s="222" t="s">
        <v>1957</v>
      </c>
    </row>
    <row r="355" s="2" customFormat="1" ht="37.8" customHeight="1">
      <c r="A355" s="37"/>
      <c r="B355" s="38"/>
      <c r="C355" s="247" t="s">
        <v>1075</v>
      </c>
      <c r="D355" s="247" t="s">
        <v>220</v>
      </c>
      <c r="E355" s="248" t="s">
        <v>1958</v>
      </c>
      <c r="F355" s="249" t="s">
        <v>1959</v>
      </c>
      <c r="G355" s="250" t="s">
        <v>189</v>
      </c>
      <c r="H355" s="251">
        <v>1</v>
      </c>
      <c r="I355" s="252"/>
      <c r="J355" s="253">
        <f>ROUND(I355*H355,2)</f>
        <v>0</v>
      </c>
      <c r="K355" s="254"/>
      <c r="L355" s="255"/>
      <c r="M355" s="256" t="s">
        <v>1</v>
      </c>
      <c r="N355" s="257" t="s">
        <v>41</v>
      </c>
      <c r="O355" s="90"/>
      <c r="P355" s="220">
        <f>O355*H355</f>
        <v>0</v>
      </c>
      <c r="Q355" s="220">
        <v>0</v>
      </c>
      <c r="R355" s="220">
        <f>Q355*H355</f>
        <v>0</v>
      </c>
      <c r="S355" s="220">
        <v>0</v>
      </c>
      <c r="T355" s="22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2" t="s">
        <v>343</v>
      </c>
      <c r="AT355" s="222" t="s">
        <v>220</v>
      </c>
      <c r="AU355" s="222" t="s">
        <v>86</v>
      </c>
      <c r="AY355" s="16" t="s">
        <v>155</v>
      </c>
      <c r="BE355" s="223">
        <f>IF(N355="základní",J355,0)</f>
        <v>0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16" t="s">
        <v>84</v>
      </c>
      <c r="BK355" s="223">
        <f>ROUND(I355*H355,2)</f>
        <v>0</v>
      </c>
      <c r="BL355" s="16" t="s">
        <v>191</v>
      </c>
      <c r="BM355" s="222" t="s">
        <v>1960</v>
      </c>
    </row>
    <row r="356" s="2" customFormat="1" ht="37.8" customHeight="1">
      <c r="A356" s="37"/>
      <c r="B356" s="38"/>
      <c r="C356" s="247" t="s">
        <v>1115</v>
      </c>
      <c r="D356" s="247" t="s">
        <v>220</v>
      </c>
      <c r="E356" s="248" t="s">
        <v>1961</v>
      </c>
      <c r="F356" s="249" t="s">
        <v>1962</v>
      </c>
      <c r="G356" s="250" t="s">
        <v>189</v>
      </c>
      <c r="H356" s="251">
        <v>4</v>
      </c>
      <c r="I356" s="252"/>
      <c r="J356" s="253">
        <f>ROUND(I356*H356,2)</f>
        <v>0</v>
      </c>
      <c r="K356" s="254"/>
      <c r="L356" s="255"/>
      <c r="M356" s="256" t="s">
        <v>1</v>
      </c>
      <c r="N356" s="257" t="s">
        <v>41</v>
      </c>
      <c r="O356" s="90"/>
      <c r="P356" s="220">
        <f>O356*H356</f>
        <v>0</v>
      </c>
      <c r="Q356" s="220">
        <v>0</v>
      </c>
      <c r="R356" s="220">
        <f>Q356*H356</f>
        <v>0</v>
      </c>
      <c r="S356" s="220">
        <v>0</v>
      </c>
      <c r="T356" s="22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2" t="s">
        <v>343</v>
      </c>
      <c r="AT356" s="222" t="s">
        <v>220</v>
      </c>
      <c r="AU356" s="222" t="s">
        <v>86</v>
      </c>
      <c r="AY356" s="16" t="s">
        <v>155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6" t="s">
        <v>84</v>
      </c>
      <c r="BK356" s="223">
        <f>ROUND(I356*H356,2)</f>
        <v>0</v>
      </c>
      <c r="BL356" s="16" t="s">
        <v>191</v>
      </c>
      <c r="BM356" s="222" t="s">
        <v>1963</v>
      </c>
    </row>
    <row r="357" s="2" customFormat="1">
      <c r="A357" s="37"/>
      <c r="B357" s="38"/>
      <c r="C357" s="39"/>
      <c r="D357" s="226" t="s">
        <v>1678</v>
      </c>
      <c r="E357" s="39"/>
      <c r="F357" s="269" t="s">
        <v>1964</v>
      </c>
      <c r="G357" s="39"/>
      <c r="H357" s="39"/>
      <c r="I357" s="270"/>
      <c r="J357" s="39"/>
      <c r="K357" s="39"/>
      <c r="L357" s="43"/>
      <c r="M357" s="271"/>
      <c r="N357" s="272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1678</v>
      </c>
      <c r="AU357" s="16" t="s">
        <v>86</v>
      </c>
    </row>
    <row r="358" s="2" customFormat="1" ht="16.5" customHeight="1">
      <c r="A358" s="37"/>
      <c r="B358" s="38"/>
      <c r="C358" s="210" t="s">
        <v>1121</v>
      </c>
      <c r="D358" s="210" t="s">
        <v>156</v>
      </c>
      <c r="E358" s="211" t="s">
        <v>1965</v>
      </c>
      <c r="F358" s="212" t="s">
        <v>1956</v>
      </c>
      <c r="G358" s="213" t="s">
        <v>189</v>
      </c>
      <c r="H358" s="214">
        <v>8</v>
      </c>
      <c r="I358" s="215"/>
      <c r="J358" s="216">
        <f>ROUND(I358*H358,2)</f>
        <v>0</v>
      </c>
      <c r="K358" s="217"/>
      <c r="L358" s="43"/>
      <c r="M358" s="218" t="s">
        <v>1</v>
      </c>
      <c r="N358" s="219" t="s">
        <v>41</v>
      </c>
      <c r="O358" s="90"/>
      <c r="P358" s="220">
        <f>O358*H358</f>
        <v>0</v>
      </c>
      <c r="Q358" s="220">
        <v>0.00012</v>
      </c>
      <c r="R358" s="220">
        <f>Q358*H358</f>
        <v>0.00096000000000000002</v>
      </c>
      <c r="S358" s="220">
        <v>0</v>
      </c>
      <c r="T358" s="22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2" t="s">
        <v>191</v>
      </c>
      <c r="AT358" s="222" t="s">
        <v>156</v>
      </c>
      <c r="AU358" s="222" t="s">
        <v>86</v>
      </c>
      <c r="AY358" s="16" t="s">
        <v>155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6" t="s">
        <v>84</v>
      </c>
      <c r="BK358" s="223">
        <f>ROUND(I358*H358,2)</f>
        <v>0</v>
      </c>
      <c r="BL358" s="16" t="s">
        <v>191</v>
      </c>
      <c r="BM358" s="222" t="s">
        <v>1966</v>
      </c>
    </row>
    <row r="359" s="2" customFormat="1" ht="37.8" customHeight="1">
      <c r="A359" s="37"/>
      <c r="B359" s="38"/>
      <c r="C359" s="247" t="s">
        <v>1127</v>
      </c>
      <c r="D359" s="247" t="s">
        <v>220</v>
      </c>
      <c r="E359" s="248" t="s">
        <v>1967</v>
      </c>
      <c r="F359" s="249" t="s">
        <v>1968</v>
      </c>
      <c r="G359" s="250" t="s">
        <v>189</v>
      </c>
      <c r="H359" s="251">
        <v>8</v>
      </c>
      <c r="I359" s="252"/>
      <c r="J359" s="253">
        <f>ROUND(I359*H359,2)</f>
        <v>0</v>
      </c>
      <c r="K359" s="254"/>
      <c r="L359" s="255"/>
      <c r="M359" s="256" t="s">
        <v>1</v>
      </c>
      <c r="N359" s="257" t="s">
        <v>41</v>
      </c>
      <c r="O359" s="90"/>
      <c r="P359" s="220">
        <f>O359*H359</f>
        <v>0</v>
      </c>
      <c r="Q359" s="220">
        <v>0.0030500000000000002</v>
      </c>
      <c r="R359" s="220">
        <f>Q359*H359</f>
        <v>0.024400000000000002</v>
      </c>
      <c r="S359" s="220">
        <v>0</v>
      </c>
      <c r="T359" s="22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2" t="s">
        <v>343</v>
      </c>
      <c r="AT359" s="222" t="s">
        <v>220</v>
      </c>
      <c r="AU359" s="222" t="s">
        <v>86</v>
      </c>
      <c r="AY359" s="16" t="s">
        <v>155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6" t="s">
        <v>84</v>
      </c>
      <c r="BK359" s="223">
        <f>ROUND(I359*H359,2)</f>
        <v>0</v>
      </c>
      <c r="BL359" s="16" t="s">
        <v>191</v>
      </c>
      <c r="BM359" s="222" t="s">
        <v>1969</v>
      </c>
    </row>
    <row r="360" s="2" customFormat="1" ht="37.8" customHeight="1">
      <c r="A360" s="37"/>
      <c r="B360" s="38"/>
      <c r="C360" s="247" t="s">
        <v>1131</v>
      </c>
      <c r="D360" s="247" t="s">
        <v>220</v>
      </c>
      <c r="E360" s="248" t="s">
        <v>1970</v>
      </c>
      <c r="F360" s="249" t="s">
        <v>1971</v>
      </c>
      <c r="G360" s="250" t="s">
        <v>189</v>
      </c>
      <c r="H360" s="251">
        <v>8</v>
      </c>
      <c r="I360" s="252"/>
      <c r="J360" s="253">
        <f>ROUND(I360*H360,2)</f>
        <v>0</v>
      </c>
      <c r="K360" s="254"/>
      <c r="L360" s="255"/>
      <c r="M360" s="256" t="s">
        <v>1</v>
      </c>
      <c r="N360" s="257" t="s">
        <v>41</v>
      </c>
      <c r="O360" s="90"/>
      <c r="P360" s="220">
        <f>O360*H360</f>
        <v>0</v>
      </c>
      <c r="Q360" s="220">
        <v>0.0030500000000000002</v>
      </c>
      <c r="R360" s="220">
        <f>Q360*H360</f>
        <v>0.024400000000000002</v>
      </c>
      <c r="S360" s="220">
        <v>0</v>
      </c>
      <c r="T360" s="221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2" t="s">
        <v>343</v>
      </c>
      <c r="AT360" s="222" t="s">
        <v>220</v>
      </c>
      <c r="AU360" s="222" t="s">
        <v>86</v>
      </c>
      <c r="AY360" s="16" t="s">
        <v>155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6" t="s">
        <v>84</v>
      </c>
      <c r="BK360" s="223">
        <f>ROUND(I360*H360,2)</f>
        <v>0</v>
      </c>
      <c r="BL360" s="16" t="s">
        <v>191</v>
      </c>
      <c r="BM360" s="222" t="s">
        <v>1972</v>
      </c>
    </row>
    <row r="361" s="2" customFormat="1" ht="16.5" customHeight="1">
      <c r="A361" s="37"/>
      <c r="B361" s="38"/>
      <c r="C361" s="247" t="s">
        <v>1142</v>
      </c>
      <c r="D361" s="247" t="s">
        <v>220</v>
      </c>
      <c r="E361" s="248" t="s">
        <v>1973</v>
      </c>
      <c r="F361" s="249" t="s">
        <v>1974</v>
      </c>
      <c r="G361" s="250" t="s">
        <v>189</v>
      </c>
      <c r="H361" s="251">
        <v>8</v>
      </c>
      <c r="I361" s="252"/>
      <c r="J361" s="253">
        <f>ROUND(I361*H361,2)</f>
        <v>0</v>
      </c>
      <c r="K361" s="254"/>
      <c r="L361" s="255"/>
      <c r="M361" s="256" t="s">
        <v>1</v>
      </c>
      <c r="N361" s="257" t="s">
        <v>41</v>
      </c>
      <c r="O361" s="90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2" t="s">
        <v>343</v>
      </c>
      <c r="AT361" s="222" t="s">
        <v>220</v>
      </c>
      <c r="AU361" s="222" t="s">
        <v>86</v>
      </c>
      <c r="AY361" s="16" t="s">
        <v>155</v>
      </c>
      <c r="BE361" s="223">
        <f>IF(N361="základní",J361,0)</f>
        <v>0</v>
      </c>
      <c r="BF361" s="223">
        <f>IF(N361="snížená",J361,0)</f>
        <v>0</v>
      </c>
      <c r="BG361" s="223">
        <f>IF(N361="zákl. přenesená",J361,0)</f>
        <v>0</v>
      </c>
      <c r="BH361" s="223">
        <f>IF(N361="sníž. přenesená",J361,0)</f>
        <v>0</v>
      </c>
      <c r="BI361" s="223">
        <f>IF(N361="nulová",J361,0)</f>
        <v>0</v>
      </c>
      <c r="BJ361" s="16" t="s">
        <v>84</v>
      </c>
      <c r="BK361" s="223">
        <f>ROUND(I361*H361,2)</f>
        <v>0</v>
      </c>
      <c r="BL361" s="16" t="s">
        <v>191</v>
      </c>
      <c r="BM361" s="222" t="s">
        <v>1975</v>
      </c>
    </row>
    <row r="362" s="2" customFormat="1" ht="16.5" customHeight="1">
      <c r="A362" s="37"/>
      <c r="B362" s="38"/>
      <c r="C362" s="210" t="s">
        <v>1175</v>
      </c>
      <c r="D362" s="210" t="s">
        <v>156</v>
      </c>
      <c r="E362" s="211" t="s">
        <v>1976</v>
      </c>
      <c r="F362" s="212" t="s">
        <v>1977</v>
      </c>
      <c r="G362" s="213" t="s">
        <v>189</v>
      </c>
      <c r="H362" s="214">
        <v>34</v>
      </c>
      <c r="I362" s="215"/>
      <c r="J362" s="216">
        <f>ROUND(I362*H362,2)</f>
        <v>0</v>
      </c>
      <c r="K362" s="217"/>
      <c r="L362" s="43"/>
      <c r="M362" s="218" t="s">
        <v>1</v>
      </c>
      <c r="N362" s="219" t="s">
        <v>41</v>
      </c>
      <c r="O362" s="90"/>
      <c r="P362" s="220">
        <f>O362*H362</f>
        <v>0</v>
      </c>
      <c r="Q362" s="220">
        <v>0</v>
      </c>
      <c r="R362" s="220">
        <f>Q362*H362</f>
        <v>0</v>
      </c>
      <c r="S362" s="220">
        <v>0.00084999999999999995</v>
      </c>
      <c r="T362" s="221">
        <f>S362*H362</f>
        <v>0.028899999999999999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2" t="s">
        <v>191</v>
      </c>
      <c r="AT362" s="222" t="s">
        <v>156</v>
      </c>
      <c r="AU362" s="222" t="s">
        <v>86</v>
      </c>
      <c r="AY362" s="16" t="s">
        <v>155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6" t="s">
        <v>84</v>
      </c>
      <c r="BK362" s="223">
        <f>ROUND(I362*H362,2)</f>
        <v>0</v>
      </c>
      <c r="BL362" s="16" t="s">
        <v>191</v>
      </c>
      <c r="BM362" s="222" t="s">
        <v>1978</v>
      </c>
    </row>
    <row r="363" s="2" customFormat="1" ht="21.75" customHeight="1">
      <c r="A363" s="37"/>
      <c r="B363" s="38"/>
      <c r="C363" s="210" t="s">
        <v>1195</v>
      </c>
      <c r="D363" s="210" t="s">
        <v>156</v>
      </c>
      <c r="E363" s="211" t="s">
        <v>1979</v>
      </c>
      <c r="F363" s="212" t="s">
        <v>1980</v>
      </c>
      <c r="G363" s="213" t="s">
        <v>189</v>
      </c>
      <c r="H363" s="214">
        <v>18</v>
      </c>
      <c r="I363" s="215"/>
      <c r="J363" s="216">
        <f>ROUND(I363*H363,2)</f>
        <v>0</v>
      </c>
      <c r="K363" s="217"/>
      <c r="L363" s="43"/>
      <c r="M363" s="218" t="s">
        <v>1</v>
      </c>
      <c r="N363" s="219" t="s">
        <v>41</v>
      </c>
      <c r="O363" s="90"/>
      <c r="P363" s="220">
        <f>O363*H363</f>
        <v>0</v>
      </c>
      <c r="Q363" s="220">
        <v>0.00013999999999999999</v>
      </c>
      <c r="R363" s="220">
        <f>Q363*H363</f>
        <v>0.0025199999999999997</v>
      </c>
      <c r="S363" s="220">
        <v>0</v>
      </c>
      <c r="T363" s="22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2" t="s">
        <v>191</v>
      </c>
      <c r="AT363" s="222" t="s">
        <v>156</v>
      </c>
      <c r="AU363" s="222" t="s">
        <v>86</v>
      </c>
      <c r="AY363" s="16" t="s">
        <v>155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6" t="s">
        <v>84</v>
      </c>
      <c r="BK363" s="223">
        <f>ROUND(I363*H363,2)</f>
        <v>0</v>
      </c>
      <c r="BL363" s="16" t="s">
        <v>191</v>
      </c>
      <c r="BM363" s="222" t="s">
        <v>1981</v>
      </c>
    </row>
    <row r="364" s="2" customFormat="1" ht="21.75" customHeight="1">
      <c r="A364" s="37"/>
      <c r="B364" s="38"/>
      <c r="C364" s="247" t="s">
        <v>1147</v>
      </c>
      <c r="D364" s="247" t="s">
        <v>220</v>
      </c>
      <c r="E364" s="248" t="s">
        <v>1982</v>
      </c>
      <c r="F364" s="249" t="s">
        <v>1983</v>
      </c>
      <c r="G364" s="250" t="s">
        <v>189</v>
      </c>
      <c r="H364" s="251">
        <v>18</v>
      </c>
      <c r="I364" s="252"/>
      <c r="J364" s="253">
        <f>ROUND(I364*H364,2)</f>
        <v>0</v>
      </c>
      <c r="K364" s="254"/>
      <c r="L364" s="255"/>
      <c r="M364" s="256" t="s">
        <v>1</v>
      </c>
      <c r="N364" s="257" t="s">
        <v>41</v>
      </c>
      <c r="O364" s="90"/>
      <c r="P364" s="220">
        <f>O364*H364</f>
        <v>0</v>
      </c>
      <c r="Q364" s="220">
        <v>0.00031</v>
      </c>
      <c r="R364" s="220">
        <f>Q364*H364</f>
        <v>0.0055799999999999999</v>
      </c>
      <c r="S364" s="220">
        <v>0</v>
      </c>
      <c r="T364" s="22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2" t="s">
        <v>343</v>
      </c>
      <c r="AT364" s="222" t="s">
        <v>220</v>
      </c>
      <c r="AU364" s="222" t="s">
        <v>86</v>
      </c>
      <c r="AY364" s="16" t="s">
        <v>155</v>
      </c>
      <c r="BE364" s="223">
        <f>IF(N364="základní",J364,0)</f>
        <v>0</v>
      </c>
      <c r="BF364" s="223">
        <f>IF(N364="snížená",J364,0)</f>
        <v>0</v>
      </c>
      <c r="BG364" s="223">
        <f>IF(N364="zákl. přenesená",J364,0)</f>
        <v>0</v>
      </c>
      <c r="BH364" s="223">
        <f>IF(N364="sníž. přenesená",J364,0)</f>
        <v>0</v>
      </c>
      <c r="BI364" s="223">
        <f>IF(N364="nulová",J364,0)</f>
        <v>0</v>
      </c>
      <c r="BJ364" s="16" t="s">
        <v>84</v>
      </c>
      <c r="BK364" s="223">
        <f>ROUND(I364*H364,2)</f>
        <v>0</v>
      </c>
      <c r="BL364" s="16" t="s">
        <v>191</v>
      </c>
      <c r="BM364" s="222" t="s">
        <v>1984</v>
      </c>
    </row>
    <row r="365" s="2" customFormat="1" ht="24.15" customHeight="1">
      <c r="A365" s="37"/>
      <c r="B365" s="38"/>
      <c r="C365" s="210" t="s">
        <v>1153</v>
      </c>
      <c r="D365" s="210" t="s">
        <v>156</v>
      </c>
      <c r="E365" s="211" t="s">
        <v>1985</v>
      </c>
      <c r="F365" s="212" t="s">
        <v>1986</v>
      </c>
      <c r="G365" s="213" t="s">
        <v>189</v>
      </c>
      <c r="H365" s="214">
        <v>4</v>
      </c>
      <c r="I365" s="215"/>
      <c r="J365" s="216">
        <f>ROUND(I365*H365,2)</f>
        <v>0</v>
      </c>
      <c r="K365" s="217"/>
      <c r="L365" s="43"/>
      <c r="M365" s="218" t="s">
        <v>1</v>
      </c>
      <c r="N365" s="219" t="s">
        <v>41</v>
      </c>
      <c r="O365" s="90"/>
      <c r="P365" s="220">
        <f>O365*H365</f>
        <v>0</v>
      </c>
      <c r="Q365" s="220">
        <v>0.00016000000000000001</v>
      </c>
      <c r="R365" s="220">
        <f>Q365*H365</f>
        <v>0.00064000000000000005</v>
      </c>
      <c r="S365" s="220">
        <v>0</v>
      </c>
      <c r="T365" s="221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2" t="s">
        <v>191</v>
      </c>
      <c r="AT365" s="222" t="s">
        <v>156</v>
      </c>
      <c r="AU365" s="222" t="s">
        <v>86</v>
      </c>
      <c r="AY365" s="16" t="s">
        <v>155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6" t="s">
        <v>84</v>
      </c>
      <c r="BK365" s="223">
        <f>ROUND(I365*H365,2)</f>
        <v>0</v>
      </c>
      <c r="BL365" s="16" t="s">
        <v>191</v>
      </c>
      <c r="BM365" s="222" t="s">
        <v>1987</v>
      </c>
    </row>
    <row r="366" s="2" customFormat="1" ht="16.5" customHeight="1">
      <c r="A366" s="37"/>
      <c r="B366" s="38"/>
      <c r="C366" s="247" t="s">
        <v>1158</v>
      </c>
      <c r="D366" s="247" t="s">
        <v>220</v>
      </c>
      <c r="E366" s="248" t="s">
        <v>1988</v>
      </c>
      <c r="F366" s="249" t="s">
        <v>1989</v>
      </c>
      <c r="G366" s="250" t="s">
        <v>189</v>
      </c>
      <c r="H366" s="251">
        <v>4</v>
      </c>
      <c r="I366" s="252"/>
      <c r="J366" s="253">
        <f>ROUND(I366*H366,2)</f>
        <v>0</v>
      </c>
      <c r="K366" s="254"/>
      <c r="L366" s="255"/>
      <c r="M366" s="256" t="s">
        <v>1</v>
      </c>
      <c r="N366" s="257" t="s">
        <v>41</v>
      </c>
      <c r="O366" s="90"/>
      <c r="P366" s="220">
        <f>O366*H366</f>
        <v>0</v>
      </c>
      <c r="Q366" s="220">
        <v>0.00022000000000000001</v>
      </c>
      <c r="R366" s="220">
        <f>Q366*H366</f>
        <v>0.00088000000000000003</v>
      </c>
      <c r="S366" s="220">
        <v>0</v>
      </c>
      <c r="T366" s="22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2" t="s">
        <v>343</v>
      </c>
      <c r="AT366" s="222" t="s">
        <v>220</v>
      </c>
      <c r="AU366" s="222" t="s">
        <v>86</v>
      </c>
      <c r="AY366" s="16" t="s">
        <v>155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16" t="s">
        <v>84</v>
      </c>
      <c r="BK366" s="223">
        <f>ROUND(I366*H366,2)</f>
        <v>0</v>
      </c>
      <c r="BL366" s="16" t="s">
        <v>191</v>
      </c>
      <c r="BM366" s="222" t="s">
        <v>1990</v>
      </c>
    </row>
    <row r="367" s="2" customFormat="1" ht="16.5" customHeight="1">
      <c r="A367" s="37"/>
      <c r="B367" s="38"/>
      <c r="C367" s="210" t="s">
        <v>1163</v>
      </c>
      <c r="D367" s="210" t="s">
        <v>156</v>
      </c>
      <c r="E367" s="211" t="s">
        <v>1991</v>
      </c>
      <c r="F367" s="212" t="s">
        <v>1992</v>
      </c>
      <c r="G367" s="213" t="s">
        <v>189</v>
      </c>
      <c r="H367" s="214">
        <v>67</v>
      </c>
      <c r="I367" s="215"/>
      <c r="J367" s="216">
        <f>ROUND(I367*H367,2)</f>
        <v>0</v>
      </c>
      <c r="K367" s="217"/>
      <c r="L367" s="43"/>
      <c r="M367" s="218" t="s">
        <v>1</v>
      </c>
      <c r="N367" s="219" t="s">
        <v>41</v>
      </c>
      <c r="O367" s="90"/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2" t="s">
        <v>160</v>
      </c>
      <c r="AT367" s="222" t="s">
        <v>156</v>
      </c>
      <c r="AU367" s="222" t="s">
        <v>86</v>
      </c>
      <c r="AY367" s="16" t="s">
        <v>155</v>
      </c>
      <c r="BE367" s="223">
        <f>IF(N367="základní",J367,0)</f>
        <v>0</v>
      </c>
      <c r="BF367" s="223">
        <f>IF(N367="snížená",J367,0)</f>
        <v>0</v>
      </c>
      <c r="BG367" s="223">
        <f>IF(N367="zákl. přenesená",J367,0)</f>
        <v>0</v>
      </c>
      <c r="BH367" s="223">
        <f>IF(N367="sníž. přenesená",J367,0)</f>
        <v>0</v>
      </c>
      <c r="BI367" s="223">
        <f>IF(N367="nulová",J367,0)</f>
        <v>0</v>
      </c>
      <c r="BJ367" s="16" t="s">
        <v>84</v>
      </c>
      <c r="BK367" s="223">
        <f>ROUND(I367*H367,2)</f>
        <v>0</v>
      </c>
      <c r="BL367" s="16" t="s">
        <v>160</v>
      </c>
      <c r="BM367" s="222" t="s">
        <v>1993</v>
      </c>
    </row>
    <row r="368" s="2" customFormat="1" ht="16.5" customHeight="1">
      <c r="A368" s="37"/>
      <c r="B368" s="38"/>
      <c r="C368" s="247" t="s">
        <v>1168</v>
      </c>
      <c r="D368" s="247" t="s">
        <v>220</v>
      </c>
      <c r="E368" s="248" t="s">
        <v>1994</v>
      </c>
      <c r="F368" s="249" t="s">
        <v>1995</v>
      </c>
      <c r="G368" s="250" t="s">
        <v>189</v>
      </c>
      <c r="H368" s="251">
        <v>4</v>
      </c>
      <c r="I368" s="252"/>
      <c r="J368" s="253">
        <f>ROUND(I368*H368,2)</f>
        <v>0</v>
      </c>
      <c r="K368" s="254"/>
      <c r="L368" s="255"/>
      <c r="M368" s="256" t="s">
        <v>1</v>
      </c>
      <c r="N368" s="257" t="s">
        <v>41</v>
      </c>
      <c r="O368" s="90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2" t="s">
        <v>197</v>
      </c>
      <c r="AT368" s="222" t="s">
        <v>220</v>
      </c>
      <c r="AU368" s="222" t="s">
        <v>86</v>
      </c>
      <c r="AY368" s="16" t="s">
        <v>155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6" t="s">
        <v>84</v>
      </c>
      <c r="BK368" s="223">
        <f>ROUND(I368*H368,2)</f>
        <v>0</v>
      </c>
      <c r="BL368" s="16" t="s">
        <v>160</v>
      </c>
      <c r="BM368" s="222" t="s">
        <v>1996</v>
      </c>
    </row>
    <row r="369" s="2" customFormat="1" ht="16.5" customHeight="1">
      <c r="A369" s="37"/>
      <c r="B369" s="38"/>
      <c r="C369" s="247" t="s">
        <v>1201</v>
      </c>
      <c r="D369" s="247" t="s">
        <v>220</v>
      </c>
      <c r="E369" s="248" t="s">
        <v>1997</v>
      </c>
      <c r="F369" s="249" t="s">
        <v>1998</v>
      </c>
      <c r="G369" s="250" t="s">
        <v>189</v>
      </c>
      <c r="H369" s="251">
        <v>12</v>
      </c>
      <c r="I369" s="252"/>
      <c r="J369" s="253">
        <f>ROUND(I369*H369,2)</f>
        <v>0</v>
      </c>
      <c r="K369" s="254"/>
      <c r="L369" s="255"/>
      <c r="M369" s="256" t="s">
        <v>1</v>
      </c>
      <c r="N369" s="257" t="s">
        <v>41</v>
      </c>
      <c r="O369" s="90"/>
      <c r="P369" s="220">
        <f>O369*H369</f>
        <v>0</v>
      </c>
      <c r="Q369" s="220">
        <v>0</v>
      </c>
      <c r="R369" s="220">
        <f>Q369*H369</f>
        <v>0</v>
      </c>
      <c r="S369" s="220">
        <v>0</v>
      </c>
      <c r="T369" s="22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2" t="s">
        <v>197</v>
      </c>
      <c r="AT369" s="222" t="s">
        <v>220</v>
      </c>
      <c r="AU369" s="222" t="s">
        <v>86</v>
      </c>
      <c r="AY369" s="16" t="s">
        <v>155</v>
      </c>
      <c r="BE369" s="223">
        <f>IF(N369="základní",J369,0)</f>
        <v>0</v>
      </c>
      <c r="BF369" s="223">
        <f>IF(N369="snížená",J369,0)</f>
        <v>0</v>
      </c>
      <c r="BG369" s="223">
        <f>IF(N369="zákl. přenesená",J369,0)</f>
        <v>0</v>
      </c>
      <c r="BH369" s="223">
        <f>IF(N369="sníž. přenesená",J369,0)</f>
        <v>0</v>
      </c>
      <c r="BI369" s="223">
        <f>IF(N369="nulová",J369,0)</f>
        <v>0</v>
      </c>
      <c r="BJ369" s="16" t="s">
        <v>84</v>
      </c>
      <c r="BK369" s="223">
        <f>ROUND(I369*H369,2)</f>
        <v>0</v>
      </c>
      <c r="BL369" s="16" t="s">
        <v>160</v>
      </c>
      <c r="BM369" s="222" t="s">
        <v>1999</v>
      </c>
    </row>
    <row r="370" s="2" customFormat="1" ht="21.75" customHeight="1">
      <c r="A370" s="37"/>
      <c r="B370" s="38"/>
      <c r="C370" s="247" t="s">
        <v>1207</v>
      </c>
      <c r="D370" s="247" t="s">
        <v>220</v>
      </c>
      <c r="E370" s="248" t="s">
        <v>2000</v>
      </c>
      <c r="F370" s="249" t="s">
        <v>2001</v>
      </c>
      <c r="G370" s="250" t="s">
        <v>189</v>
      </c>
      <c r="H370" s="251">
        <v>21</v>
      </c>
      <c r="I370" s="252"/>
      <c r="J370" s="253">
        <f>ROUND(I370*H370,2)</f>
        <v>0</v>
      </c>
      <c r="K370" s="254"/>
      <c r="L370" s="255"/>
      <c r="M370" s="256" t="s">
        <v>1</v>
      </c>
      <c r="N370" s="257" t="s">
        <v>41</v>
      </c>
      <c r="O370" s="90"/>
      <c r="P370" s="220">
        <f>O370*H370</f>
        <v>0</v>
      </c>
      <c r="Q370" s="220">
        <v>0</v>
      </c>
      <c r="R370" s="220">
        <f>Q370*H370</f>
        <v>0</v>
      </c>
      <c r="S370" s="220">
        <v>0</v>
      </c>
      <c r="T370" s="22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2" t="s">
        <v>197</v>
      </c>
      <c r="AT370" s="222" t="s">
        <v>220</v>
      </c>
      <c r="AU370" s="222" t="s">
        <v>86</v>
      </c>
      <c r="AY370" s="16" t="s">
        <v>155</v>
      </c>
      <c r="BE370" s="223">
        <f>IF(N370="základní",J370,0)</f>
        <v>0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6" t="s">
        <v>84</v>
      </c>
      <c r="BK370" s="223">
        <f>ROUND(I370*H370,2)</f>
        <v>0</v>
      </c>
      <c r="BL370" s="16" t="s">
        <v>160</v>
      </c>
      <c r="BM370" s="222" t="s">
        <v>2002</v>
      </c>
    </row>
    <row r="371" s="2" customFormat="1" ht="16.5" customHeight="1">
      <c r="A371" s="37"/>
      <c r="B371" s="38"/>
      <c r="C371" s="247" t="s">
        <v>1212</v>
      </c>
      <c r="D371" s="247" t="s">
        <v>220</v>
      </c>
      <c r="E371" s="248" t="s">
        <v>2003</v>
      </c>
      <c r="F371" s="249" t="s">
        <v>2004</v>
      </c>
      <c r="G371" s="250" t="s">
        <v>189</v>
      </c>
      <c r="H371" s="251">
        <v>2</v>
      </c>
      <c r="I371" s="252"/>
      <c r="J371" s="253">
        <f>ROUND(I371*H371,2)</f>
        <v>0</v>
      </c>
      <c r="K371" s="254"/>
      <c r="L371" s="255"/>
      <c r="M371" s="256" t="s">
        <v>1</v>
      </c>
      <c r="N371" s="257" t="s">
        <v>41</v>
      </c>
      <c r="O371" s="90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2" t="s">
        <v>197</v>
      </c>
      <c r="AT371" s="222" t="s">
        <v>220</v>
      </c>
      <c r="AU371" s="222" t="s">
        <v>86</v>
      </c>
      <c r="AY371" s="16" t="s">
        <v>155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16" t="s">
        <v>84</v>
      </c>
      <c r="BK371" s="223">
        <f>ROUND(I371*H371,2)</f>
        <v>0</v>
      </c>
      <c r="BL371" s="16" t="s">
        <v>160</v>
      </c>
      <c r="BM371" s="222" t="s">
        <v>2005</v>
      </c>
    </row>
    <row r="372" s="2" customFormat="1" ht="24.15" customHeight="1">
      <c r="A372" s="37"/>
      <c r="B372" s="38"/>
      <c r="C372" s="247" t="s">
        <v>1216</v>
      </c>
      <c r="D372" s="247" t="s">
        <v>220</v>
      </c>
      <c r="E372" s="248" t="s">
        <v>2006</v>
      </c>
      <c r="F372" s="249" t="s">
        <v>2007</v>
      </c>
      <c r="G372" s="250" t="s">
        <v>189</v>
      </c>
      <c r="H372" s="251">
        <v>5</v>
      </c>
      <c r="I372" s="252"/>
      <c r="J372" s="253">
        <f>ROUND(I372*H372,2)</f>
        <v>0</v>
      </c>
      <c r="K372" s="254"/>
      <c r="L372" s="255"/>
      <c r="M372" s="256" t="s">
        <v>1</v>
      </c>
      <c r="N372" s="257" t="s">
        <v>41</v>
      </c>
      <c r="O372" s="90"/>
      <c r="P372" s="220">
        <f>O372*H372</f>
        <v>0</v>
      </c>
      <c r="Q372" s="220">
        <v>0</v>
      </c>
      <c r="R372" s="220">
        <f>Q372*H372</f>
        <v>0</v>
      </c>
      <c r="S372" s="220">
        <v>0</v>
      </c>
      <c r="T372" s="22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22" t="s">
        <v>197</v>
      </c>
      <c r="AT372" s="222" t="s">
        <v>220</v>
      </c>
      <c r="AU372" s="222" t="s">
        <v>86</v>
      </c>
      <c r="AY372" s="16" t="s">
        <v>155</v>
      </c>
      <c r="BE372" s="223">
        <f>IF(N372="základní",J372,0)</f>
        <v>0</v>
      </c>
      <c r="BF372" s="223">
        <f>IF(N372="snížená",J372,0)</f>
        <v>0</v>
      </c>
      <c r="BG372" s="223">
        <f>IF(N372="zákl. přenesená",J372,0)</f>
        <v>0</v>
      </c>
      <c r="BH372" s="223">
        <f>IF(N372="sníž. přenesená",J372,0)</f>
        <v>0</v>
      </c>
      <c r="BI372" s="223">
        <f>IF(N372="nulová",J372,0)</f>
        <v>0</v>
      </c>
      <c r="BJ372" s="16" t="s">
        <v>84</v>
      </c>
      <c r="BK372" s="223">
        <f>ROUND(I372*H372,2)</f>
        <v>0</v>
      </c>
      <c r="BL372" s="16" t="s">
        <v>160</v>
      </c>
      <c r="BM372" s="222" t="s">
        <v>2008</v>
      </c>
    </row>
    <row r="373" s="2" customFormat="1">
      <c r="A373" s="37"/>
      <c r="B373" s="38"/>
      <c r="C373" s="39"/>
      <c r="D373" s="226" t="s">
        <v>1678</v>
      </c>
      <c r="E373" s="39"/>
      <c r="F373" s="269" t="s">
        <v>2009</v>
      </c>
      <c r="G373" s="39"/>
      <c r="H373" s="39"/>
      <c r="I373" s="270"/>
      <c r="J373" s="39"/>
      <c r="K373" s="39"/>
      <c r="L373" s="43"/>
      <c r="M373" s="271"/>
      <c r="N373" s="272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1678</v>
      </c>
      <c r="AU373" s="16" t="s">
        <v>86</v>
      </c>
    </row>
    <row r="374" s="2" customFormat="1" ht="16.5" customHeight="1">
      <c r="A374" s="37"/>
      <c r="B374" s="38"/>
      <c r="C374" s="247" t="s">
        <v>1222</v>
      </c>
      <c r="D374" s="247" t="s">
        <v>220</v>
      </c>
      <c r="E374" s="248" t="s">
        <v>2010</v>
      </c>
      <c r="F374" s="249" t="s">
        <v>2011</v>
      </c>
      <c r="G374" s="250" t="s">
        <v>189</v>
      </c>
      <c r="H374" s="251">
        <v>1</v>
      </c>
      <c r="I374" s="252"/>
      <c r="J374" s="253">
        <f>ROUND(I374*H374,2)</f>
        <v>0</v>
      </c>
      <c r="K374" s="254"/>
      <c r="L374" s="255"/>
      <c r="M374" s="256" t="s">
        <v>1</v>
      </c>
      <c r="N374" s="257" t="s">
        <v>41</v>
      </c>
      <c r="O374" s="90"/>
      <c r="P374" s="220">
        <f>O374*H374</f>
        <v>0</v>
      </c>
      <c r="Q374" s="220">
        <v>0</v>
      </c>
      <c r="R374" s="220">
        <f>Q374*H374</f>
        <v>0</v>
      </c>
      <c r="S374" s="220">
        <v>0</v>
      </c>
      <c r="T374" s="22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2" t="s">
        <v>197</v>
      </c>
      <c r="AT374" s="222" t="s">
        <v>220</v>
      </c>
      <c r="AU374" s="222" t="s">
        <v>86</v>
      </c>
      <c r="AY374" s="16" t="s">
        <v>155</v>
      </c>
      <c r="BE374" s="223">
        <f>IF(N374="základní",J374,0)</f>
        <v>0</v>
      </c>
      <c r="BF374" s="223">
        <f>IF(N374="snížená",J374,0)</f>
        <v>0</v>
      </c>
      <c r="BG374" s="223">
        <f>IF(N374="zákl. přenesená",J374,0)</f>
        <v>0</v>
      </c>
      <c r="BH374" s="223">
        <f>IF(N374="sníž. přenesená",J374,0)</f>
        <v>0</v>
      </c>
      <c r="BI374" s="223">
        <f>IF(N374="nulová",J374,0)</f>
        <v>0</v>
      </c>
      <c r="BJ374" s="16" t="s">
        <v>84</v>
      </c>
      <c r="BK374" s="223">
        <f>ROUND(I374*H374,2)</f>
        <v>0</v>
      </c>
      <c r="BL374" s="16" t="s">
        <v>160</v>
      </c>
      <c r="BM374" s="222" t="s">
        <v>2012</v>
      </c>
    </row>
    <row r="375" s="2" customFormat="1" ht="16.5" customHeight="1">
      <c r="A375" s="37"/>
      <c r="B375" s="38"/>
      <c r="C375" s="247" t="s">
        <v>1226</v>
      </c>
      <c r="D375" s="247" t="s">
        <v>220</v>
      </c>
      <c r="E375" s="248" t="s">
        <v>2013</v>
      </c>
      <c r="F375" s="249" t="s">
        <v>2014</v>
      </c>
      <c r="G375" s="250" t="s">
        <v>189</v>
      </c>
      <c r="H375" s="251">
        <v>2</v>
      </c>
      <c r="I375" s="252"/>
      <c r="J375" s="253">
        <f>ROUND(I375*H375,2)</f>
        <v>0</v>
      </c>
      <c r="K375" s="254"/>
      <c r="L375" s="255"/>
      <c r="M375" s="256" t="s">
        <v>1</v>
      </c>
      <c r="N375" s="257" t="s">
        <v>41</v>
      </c>
      <c r="O375" s="90"/>
      <c r="P375" s="220">
        <f>O375*H375</f>
        <v>0</v>
      </c>
      <c r="Q375" s="220">
        <v>0</v>
      </c>
      <c r="R375" s="220">
        <f>Q375*H375</f>
        <v>0</v>
      </c>
      <c r="S375" s="220">
        <v>0</v>
      </c>
      <c r="T375" s="22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2" t="s">
        <v>197</v>
      </c>
      <c r="AT375" s="222" t="s">
        <v>220</v>
      </c>
      <c r="AU375" s="222" t="s">
        <v>86</v>
      </c>
      <c r="AY375" s="16" t="s">
        <v>155</v>
      </c>
      <c r="BE375" s="223">
        <f>IF(N375="základní",J375,0)</f>
        <v>0</v>
      </c>
      <c r="BF375" s="223">
        <f>IF(N375="snížená",J375,0)</f>
        <v>0</v>
      </c>
      <c r="BG375" s="223">
        <f>IF(N375="zákl. přenesená",J375,0)</f>
        <v>0</v>
      </c>
      <c r="BH375" s="223">
        <f>IF(N375="sníž. přenesená",J375,0)</f>
        <v>0</v>
      </c>
      <c r="BI375" s="223">
        <f>IF(N375="nulová",J375,0)</f>
        <v>0</v>
      </c>
      <c r="BJ375" s="16" t="s">
        <v>84</v>
      </c>
      <c r="BK375" s="223">
        <f>ROUND(I375*H375,2)</f>
        <v>0</v>
      </c>
      <c r="BL375" s="16" t="s">
        <v>160</v>
      </c>
      <c r="BM375" s="222" t="s">
        <v>2015</v>
      </c>
    </row>
    <row r="376" s="2" customFormat="1" ht="16.5" customHeight="1">
      <c r="A376" s="37"/>
      <c r="B376" s="38"/>
      <c r="C376" s="247" t="s">
        <v>1230</v>
      </c>
      <c r="D376" s="247" t="s">
        <v>220</v>
      </c>
      <c r="E376" s="248" t="s">
        <v>2016</v>
      </c>
      <c r="F376" s="249" t="s">
        <v>2017</v>
      </c>
      <c r="G376" s="250" t="s">
        <v>189</v>
      </c>
      <c r="H376" s="251">
        <v>9</v>
      </c>
      <c r="I376" s="252"/>
      <c r="J376" s="253">
        <f>ROUND(I376*H376,2)</f>
        <v>0</v>
      </c>
      <c r="K376" s="254"/>
      <c r="L376" s="255"/>
      <c r="M376" s="256" t="s">
        <v>1</v>
      </c>
      <c r="N376" s="257" t="s">
        <v>41</v>
      </c>
      <c r="O376" s="90"/>
      <c r="P376" s="220">
        <f>O376*H376</f>
        <v>0</v>
      </c>
      <c r="Q376" s="220">
        <v>0.00050000000000000001</v>
      </c>
      <c r="R376" s="220">
        <f>Q376*H376</f>
        <v>0.0045000000000000005</v>
      </c>
      <c r="S376" s="220">
        <v>0</v>
      </c>
      <c r="T376" s="22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2" t="s">
        <v>343</v>
      </c>
      <c r="AT376" s="222" t="s">
        <v>220</v>
      </c>
      <c r="AU376" s="222" t="s">
        <v>86</v>
      </c>
      <c r="AY376" s="16" t="s">
        <v>155</v>
      </c>
      <c r="BE376" s="223">
        <f>IF(N376="základní",J376,0)</f>
        <v>0</v>
      </c>
      <c r="BF376" s="223">
        <f>IF(N376="snížená",J376,0)</f>
        <v>0</v>
      </c>
      <c r="BG376" s="223">
        <f>IF(N376="zákl. přenesená",J376,0)</f>
        <v>0</v>
      </c>
      <c r="BH376" s="223">
        <f>IF(N376="sníž. přenesená",J376,0)</f>
        <v>0</v>
      </c>
      <c r="BI376" s="223">
        <f>IF(N376="nulová",J376,0)</f>
        <v>0</v>
      </c>
      <c r="BJ376" s="16" t="s">
        <v>84</v>
      </c>
      <c r="BK376" s="223">
        <f>ROUND(I376*H376,2)</f>
        <v>0</v>
      </c>
      <c r="BL376" s="16" t="s">
        <v>191</v>
      </c>
      <c r="BM376" s="222" t="s">
        <v>2018</v>
      </c>
    </row>
    <row r="377" s="12" customFormat="1">
      <c r="A377" s="12"/>
      <c r="B377" s="224"/>
      <c r="C377" s="225"/>
      <c r="D377" s="226" t="s">
        <v>162</v>
      </c>
      <c r="E377" s="227" t="s">
        <v>1</v>
      </c>
      <c r="F377" s="228" t="s">
        <v>2019</v>
      </c>
      <c r="G377" s="225"/>
      <c r="H377" s="229">
        <v>5</v>
      </c>
      <c r="I377" s="230"/>
      <c r="J377" s="225"/>
      <c r="K377" s="225"/>
      <c r="L377" s="231"/>
      <c r="M377" s="232"/>
      <c r="N377" s="233"/>
      <c r="O377" s="233"/>
      <c r="P377" s="233"/>
      <c r="Q377" s="233"/>
      <c r="R377" s="233"/>
      <c r="S377" s="233"/>
      <c r="T377" s="234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35" t="s">
        <v>162</v>
      </c>
      <c r="AU377" s="235" t="s">
        <v>86</v>
      </c>
      <c r="AV377" s="12" t="s">
        <v>86</v>
      </c>
      <c r="AW377" s="12" t="s">
        <v>32</v>
      </c>
      <c r="AX377" s="12" t="s">
        <v>76</v>
      </c>
      <c r="AY377" s="235" t="s">
        <v>155</v>
      </c>
    </row>
    <row r="378" s="12" customFormat="1">
      <c r="A378" s="12"/>
      <c r="B378" s="224"/>
      <c r="C378" s="225"/>
      <c r="D378" s="226" t="s">
        <v>162</v>
      </c>
      <c r="E378" s="227" t="s">
        <v>1</v>
      </c>
      <c r="F378" s="228" t="s">
        <v>2020</v>
      </c>
      <c r="G378" s="225"/>
      <c r="H378" s="229">
        <v>4</v>
      </c>
      <c r="I378" s="230"/>
      <c r="J378" s="225"/>
      <c r="K378" s="225"/>
      <c r="L378" s="231"/>
      <c r="M378" s="232"/>
      <c r="N378" s="233"/>
      <c r="O378" s="233"/>
      <c r="P378" s="233"/>
      <c r="Q378" s="233"/>
      <c r="R378" s="233"/>
      <c r="S378" s="233"/>
      <c r="T378" s="234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35" t="s">
        <v>162</v>
      </c>
      <c r="AU378" s="235" t="s">
        <v>86</v>
      </c>
      <c r="AV378" s="12" t="s">
        <v>86</v>
      </c>
      <c r="AW378" s="12" t="s">
        <v>32</v>
      </c>
      <c r="AX378" s="12" t="s">
        <v>76</v>
      </c>
      <c r="AY378" s="235" t="s">
        <v>155</v>
      </c>
    </row>
    <row r="379" s="13" customFormat="1">
      <c r="A379" s="13"/>
      <c r="B379" s="236"/>
      <c r="C379" s="237"/>
      <c r="D379" s="226" t="s">
        <v>162</v>
      </c>
      <c r="E379" s="238" t="s">
        <v>1</v>
      </c>
      <c r="F379" s="239" t="s">
        <v>164</v>
      </c>
      <c r="G379" s="237"/>
      <c r="H379" s="240">
        <v>9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6" t="s">
        <v>162</v>
      </c>
      <c r="AU379" s="246" t="s">
        <v>86</v>
      </c>
      <c r="AV379" s="13" t="s">
        <v>160</v>
      </c>
      <c r="AW379" s="13" t="s">
        <v>32</v>
      </c>
      <c r="AX379" s="13" t="s">
        <v>84</v>
      </c>
      <c r="AY379" s="246" t="s">
        <v>155</v>
      </c>
    </row>
    <row r="380" s="2" customFormat="1" ht="24.15" customHeight="1">
      <c r="A380" s="37"/>
      <c r="B380" s="38"/>
      <c r="C380" s="247" t="s">
        <v>1236</v>
      </c>
      <c r="D380" s="247" t="s">
        <v>220</v>
      </c>
      <c r="E380" s="248" t="s">
        <v>2021</v>
      </c>
      <c r="F380" s="249" t="s">
        <v>2022</v>
      </c>
      <c r="G380" s="250" t="s">
        <v>189</v>
      </c>
      <c r="H380" s="251">
        <v>2</v>
      </c>
      <c r="I380" s="252"/>
      <c r="J380" s="253">
        <f>ROUND(I380*H380,2)</f>
        <v>0</v>
      </c>
      <c r="K380" s="254"/>
      <c r="L380" s="255"/>
      <c r="M380" s="256" t="s">
        <v>1</v>
      </c>
      <c r="N380" s="257" t="s">
        <v>41</v>
      </c>
      <c r="O380" s="90"/>
      <c r="P380" s="220">
        <f>O380*H380</f>
        <v>0</v>
      </c>
      <c r="Q380" s="220">
        <v>0.00050000000000000001</v>
      </c>
      <c r="R380" s="220">
        <f>Q380*H380</f>
        <v>0.001</v>
      </c>
      <c r="S380" s="220">
        <v>0</v>
      </c>
      <c r="T380" s="221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2" t="s">
        <v>343</v>
      </c>
      <c r="AT380" s="222" t="s">
        <v>220</v>
      </c>
      <c r="AU380" s="222" t="s">
        <v>86</v>
      </c>
      <c r="AY380" s="16" t="s">
        <v>155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16" t="s">
        <v>84</v>
      </c>
      <c r="BK380" s="223">
        <f>ROUND(I380*H380,2)</f>
        <v>0</v>
      </c>
      <c r="BL380" s="16" t="s">
        <v>191</v>
      </c>
      <c r="BM380" s="222" t="s">
        <v>2023</v>
      </c>
    </row>
    <row r="381" s="2" customFormat="1" ht="24.15" customHeight="1">
      <c r="A381" s="37"/>
      <c r="B381" s="38"/>
      <c r="C381" s="247" t="s">
        <v>1241</v>
      </c>
      <c r="D381" s="247" t="s">
        <v>220</v>
      </c>
      <c r="E381" s="248" t="s">
        <v>2024</v>
      </c>
      <c r="F381" s="249" t="s">
        <v>2025</v>
      </c>
      <c r="G381" s="250" t="s">
        <v>189</v>
      </c>
      <c r="H381" s="251">
        <v>4</v>
      </c>
      <c r="I381" s="252"/>
      <c r="J381" s="253">
        <f>ROUND(I381*H381,2)</f>
        <v>0</v>
      </c>
      <c r="K381" s="254"/>
      <c r="L381" s="255"/>
      <c r="M381" s="256" t="s">
        <v>1</v>
      </c>
      <c r="N381" s="257" t="s">
        <v>41</v>
      </c>
      <c r="O381" s="90"/>
      <c r="P381" s="220">
        <f>O381*H381</f>
        <v>0</v>
      </c>
      <c r="Q381" s="220">
        <v>0.00050000000000000001</v>
      </c>
      <c r="R381" s="220">
        <f>Q381*H381</f>
        <v>0.002</v>
      </c>
      <c r="S381" s="220">
        <v>0</v>
      </c>
      <c r="T381" s="22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22" t="s">
        <v>343</v>
      </c>
      <c r="AT381" s="222" t="s">
        <v>220</v>
      </c>
      <c r="AU381" s="222" t="s">
        <v>86</v>
      </c>
      <c r="AY381" s="16" t="s">
        <v>155</v>
      </c>
      <c r="BE381" s="223">
        <f>IF(N381="základní",J381,0)</f>
        <v>0</v>
      </c>
      <c r="BF381" s="223">
        <f>IF(N381="snížená",J381,0)</f>
        <v>0</v>
      </c>
      <c r="BG381" s="223">
        <f>IF(N381="zákl. přenesená",J381,0)</f>
        <v>0</v>
      </c>
      <c r="BH381" s="223">
        <f>IF(N381="sníž. přenesená",J381,0)</f>
        <v>0</v>
      </c>
      <c r="BI381" s="223">
        <f>IF(N381="nulová",J381,0)</f>
        <v>0</v>
      </c>
      <c r="BJ381" s="16" t="s">
        <v>84</v>
      </c>
      <c r="BK381" s="223">
        <f>ROUND(I381*H381,2)</f>
        <v>0</v>
      </c>
      <c r="BL381" s="16" t="s">
        <v>191</v>
      </c>
      <c r="BM381" s="222" t="s">
        <v>2026</v>
      </c>
    </row>
    <row r="382" s="2" customFormat="1" ht="24.15" customHeight="1">
      <c r="A382" s="37"/>
      <c r="B382" s="38"/>
      <c r="C382" s="247" t="s">
        <v>1264</v>
      </c>
      <c r="D382" s="247" t="s">
        <v>220</v>
      </c>
      <c r="E382" s="248" t="s">
        <v>2027</v>
      </c>
      <c r="F382" s="249" t="s">
        <v>2028</v>
      </c>
      <c r="G382" s="250" t="s">
        <v>189</v>
      </c>
      <c r="H382" s="251">
        <v>4</v>
      </c>
      <c r="I382" s="252"/>
      <c r="J382" s="253">
        <f>ROUND(I382*H382,2)</f>
        <v>0</v>
      </c>
      <c r="K382" s="254"/>
      <c r="L382" s="255"/>
      <c r="M382" s="256" t="s">
        <v>1</v>
      </c>
      <c r="N382" s="257" t="s">
        <v>41</v>
      </c>
      <c r="O382" s="90"/>
      <c r="P382" s="220">
        <f>O382*H382</f>
        <v>0</v>
      </c>
      <c r="Q382" s="220">
        <v>0.00050000000000000001</v>
      </c>
      <c r="R382" s="220">
        <f>Q382*H382</f>
        <v>0.002</v>
      </c>
      <c r="S382" s="220">
        <v>0</v>
      </c>
      <c r="T382" s="22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2" t="s">
        <v>343</v>
      </c>
      <c r="AT382" s="222" t="s">
        <v>220</v>
      </c>
      <c r="AU382" s="222" t="s">
        <v>86</v>
      </c>
      <c r="AY382" s="16" t="s">
        <v>155</v>
      </c>
      <c r="BE382" s="223">
        <f>IF(N382="základní",J382,0)</f>
        <v>0</v>
      </c>
      <c r="BF382" s="223">
        <f>IF(N382="snížená",J382,0)</f>
        <v>0</v>
      </c>
      <c r="BG382" s="223">
        <f>IF(N382="zákl. přenesená",J382,0)</f>
        <v>0</v>
      </c>
      <c r="BH382" s="223">
        <f>IF(N382="sníž. přenesená",J382,0)</f>
        <v>0</v>
      </c>
      <c r="BI382" s="223">
        <f>IF(N382="nulová",J382,0)</f>
        <v>0</v>
      </c>
      <c r="BJ382" s="16" t="s">
        <v>84</v>
      </c>
      <c r="BK382" s="223">
        <f>ROUND(I382*H382,2)</f>
        <v>0</v>
      </c>
      <c r="BL382" s="16" t="s">
        <v>191</v>
      </c>
      <c r="BM382" s="222" t="s">
        <v>2029</v>
      </c>
    </row>
    <row r="383" s="2" customFormat="1" ht="16.5" customHeight="1">
      <c r="A383" s="37"/>
      <c r="B383" s="38"/>
      <c r="C383" s="247" t="s">
        <v>1268</v>
      </c>
      <c r="D383" s="247" t="s">
        <v>220</v>
      </c>
      <c r="E383" s="248" t="s">
        <v>2030</v>
      </c>
      <c r="F383" s="249" t="s">
        <v>2031</v>
      </c>
      <c r="G383" s="250" t="s">
        <v>189</v>
      </c>
      <c r="H383" s="251">
        <v>1</v>
      </c>
      <c r="I383" s="252"/>
      <c r="J383" s="253">
        <f>ROUND(I383*H383,2)</f>
        <v>0</v>
      </c>
      <c r="K383" s="254"/>
      <c r="L383" s="255"/>
      <c r="M383" s="256" t="s">
        <v>1</v>
      </c>
      <c r="N383" s="257" t="s">
        <v>41</v>
      </c>
      <c r="O383" s="90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22" t="s">
        <v>197</v>
      </c>
      <c r="AT383" s="222" t="s">
        <v>220</v>
      </c>
      <c r="AU383" s="222" t="s">
        <v>86</v>
      </c>
      <c r="AY383" s="16" t="s">
        <v>155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6" t="s">
        <v>84</v>
      </c>
      <c r="BK383" s="223">
        <f>ROUND(I383*H383,2)</f>
        <v>0</v>
      </c>
      <c r="BL383" s="16" t="s">
        <v>160</v>
      </c>
      <c r="BM383" s="222" t="s">
        <v>2032</v>
      </c>
    </row>
    <row r="384" s="2" customFormat="1" ht="16.5" customHeight="1">
      <c r="A384" s="37"/>
      <c r="B384" s="38"/>
      <c r="C384" s="247" t="s">
        <v>1275</v>
      </c>
      <c r="D384" s="247" t="s">
        <v>220</v>
      </c>
      <c r="E384" s="248" t="s">
        <v>2033</v>
      </c>
      <c r="F384" s="249" t="s">
        <v>2034</v>
      </c>
      <c r="G384" s="250" t="s">
        <v>189</v>
      </c>
      <c r="H384" s="251">
        <v>2</v>
      </c>
      <c r="I384" s="252"/>
      <c r="J384" s="253">
        <f>ROUND(I384*H384,2)</f>
        <v>0</v>
      </c>
      <c r="K384" s="254"/>
      <c r="L384" s="255"/>
      <c r="M384" s="256" t="s">
        <v>1</v>
      </c>
      <c r="N384" s="257" t="s">
        <v>41</v>
      </c>
      <c r="O384" s="90"/>
      <c r="P384" s="220">
        <f>O384*H384</f>
        <v>0</v>
      </c>
      <c r="Q384" s="220">
        <v>0</v>
      </c>
      <c r="R384" s="220">
        <f>Q384*H384</f>
        <v>0</v>
      </c>
      <c r="S384" s="220">
        <v>0</v>
      </c>
      <c r="T384" s="221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22" t="s">
        <v>197</v>
      </c>
      <c r="AT384" s="222" t="s">
        <v>220</v>
      </c>
      <c r="AU384" s="222" t="s">
        <v>86</v>
      </c>
      <c r="AY384" s="16" t="s">
        <v>155</v>
      </c>
      <c r="BE384" s="223">
        <f>IF(N384="základní",J384,0)</f>
        <v>0</v>
      </c>
      <c r="BF384" s="223">
        <f>IF(N384="snížená",J384,0)</f>
        <v>0</v>
      </c>
      <c r="BG384" s="223">
        <f>IF(N384="zákl. přenesená",J384,0)</f>
        <v>0</v>
      </c>
      <c r="BH384" s="223">
        <f>IF(N384="sníž. přenesená",J384,0)</f>
        <v>0</v>
      </c>
      <c r="BI384" s="223">
        <f>IF(N384="nulová",J384,0)</f>
        <v>0</v>
      </c>
      <c r="BJ384" s="16" t="s">
        <v>84</v>
      </c>
      <c r="BK384" s="223">
        <f>ROUND(I384*H384,2)</f>
        <v>0</v>
      </c>
      <c r="BL384" s="16" t="s">
        <v>160</v>
      </c>
      <c r="BM384" s="222" t="s">
        <v>2035</v>
      </c>
    </row>
    <row r="385" s="2" customFormat="1" ht="16.5" customHeight="1">
      <c r="A385" s="37"/>
      <c r="B385" s="38"/>
      <c r="C385" s="247" t="s">
        <v>1282</v>
      </c>
      <c r="D385" s="247" t="s">
        <v>220</v>
      </c>
      <c r="E385" s="248" t="s">
        <v>2036</v>
      </c>
      <c r="F385" s="249" t="s">
        <v>2037</v>
      </c>
      <c r="G385" s="250" t="s">
        <v>189</v>
      </c>
      <c r="H385" s="251">
        <v>2</v>
      </c>
      <c r="I385" s="252"/>
      <c r="J385" s="253">
        <f>ROUND(I385*H385,2)</f>
        <v>0</v>
      </c>
      <c r="K385" s="254"/>
      <c r="L385" s="255"/>
      <c r="M385" s="256" t="s">
        <v>1</v>
      </c>
      <c r="N385" s="257" t="s">
        <v>41</v>
      </c>
      <c r="O385" s="90"/>
      <c r="P385" s="220">
        <f>O385*H385</f>
        <v>0</v>
      </c>
      <c r="Q385" s="220">
        <v>0</v>
      </c>
      <c r="R385" s="220">
        <f>Q385*H385</f>
        <v>0</v>
      </c>
      <c r="S385" s="220">
        <v>0</v>
      </c>
      <c r="T385" s="22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22" t="s">
        <v>197</v>
      </c>
      <c r="AT385" s="222" t="s">
        <v>220</v>
      </c>
      <c r="AU385" s="222" t="s">
        <v>86</v>
      </c>
      <c r="AY385" s="16" t="s">
        <v>155</v>
      </c>
      <c r="BE385" s="223">
        <f>IF(N385="základní",J385,0)</f>
        <v>0</v>
      </c>
      <c r="BF385" s="223">
        <f>IF(N385="snížená",J385,0)</f>
        <v>0</v>
      </c>
      <c r="BG385" s="223">
        <f>IF(N385="zákl. přenesená",J385,0)</f>
        <v>0</v>
      </c>
      <c r="BH385" s="223">
        <f>IF(N385="sníž. přenesená",J385,0)</f>
        <v>0</v>
      </c>
      <c r="BI385" s="223">
        <f>IF(N385="nulová",J385,0)</f>
        <v>0</v>
      </c>
      <c r="BJ385" s="16" t="s">
        <v>84</v>
      </c>
      <c r="BK385" s="223">
        <f>ROUND(I385*H385,2)</f>
        <v>0</v>
      </c>
      <c r="BL385" s="16" t="s">
        <v>160</v>
      </c>
      <c r="BM385" s="222" t="s">
        <v>2038</v>
      </c>
    </row>
    <row r="386" s="2" customFormat="1" ht="24.15" customHeight="1">
      <c r="A386" s="37"/>
      <c r="B386" s="38"/>
      <c r="C386" s="247" t="s">
        <v>1287</v>
      </c>
      <c r="D386" s="247" t="s">
        <v>220</v>
      </c>
      <c r="E386" s="248" t="s">
        <v>2039</v>
      </c>
      <c r="F386" s="249" t="s">
        <v>2040</v>
      </c>
      <c r="G386" s="250" t="s">
        <v>189</v>
      </c>
      <c r="H386" s="251">
        <v>2</v>
      </c>
      <c r="I386" s="252"/>
      <c r="J386" s="253">
        <f>ROUND(I386*H386,2)</f>
        <v>0</v>
      </c>
      <c r="K386" s="254"/>
      <c r="L386" s="255"/>
      <c r="M386" s="256" t="s">
        <v>1</v>
      </c>
      <c r="N386" s="257" t="s">
        <v>41</v>
      </c>
      <c r="O386" s="90"/>
      <c r="P386" s="220">
        <f>O386*H386</f>
        <v>0</v>
      </c>
      <c r="Q386" s="220">
        <v>0</v>
      </c>
      <c r="R386" s="220">
        <f>Q386*H386</f>
        <v>0</v>
      </c>
      <c r="S386" s="220">
        <v>0</v>
      </c>
      <c r="T386" s="221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2" t="s">
        <v>197</v>
      </c>
      <c r="AT386" s="222" t="s">
        <v>220</v>
      </c>
      <c r="AU386" s="222" t="s">
        <v>86</v>
      </c>
      <c r="AY386" s="16" t="s">
        <v>155</v>
      </c>
      <c r="BE386" s="223">
        <f>IF(N386="základní",J386,0)</f>
        <v>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16" t="s">
        <v>84</v>
      </c>
      <c r="BK386" s="223">
        <f>ROUND(I386*H386,2)</f>
        <v>0</v>
      </c>
      <c r="BL386" s="16" t="s">
        <v>160</v>
      </c>
      <c r="BM386" s="222" t="s">
        <v>2041</v>
      </c>
    </row>
    <row r="387" s="2" customFormat="1" ht="24.15" customHeight="1">
      <c r="A387" s="37"/>
      <c r="B387" s="38"/>
      <c r="C387" s="247" t="s">
        <v>1291</v>
      </c>
      <c r="D387" s="247" t="s">
        <v>220</v>
      </c>
      <c r="E387" s="248" t="s">
        <v>2042</v>
      </c>
      <c r="F387" s="249" t="s">
        <v>2043</v>
      </c>
      <c r="G387" s="250" t="s">
        <v>189</v>
      </c>
      <c r="H387" s="251">
        <v>2</v>
      </c>
      <c r="I387" s="252"/>
      <c r="J387" s="253">
        <f>ROUND(I387*H387,2)</f>
        <v>0</v>
      </c>
      <c r="K387" s="254"/>
      <c r="L387" s="255"/>
      <c r="M387" s="256" t="s">
        <v>1</v>
      </c>
      <c r="N387" s="257" t="s">
        <v>41</v>
      </c>
      <c r="O387" s="90"/>
      <c r="P387" s="220">
        <f>O387*H387</f>
        <v>0</v>
      </c>
      <c r="Q387" s="220">
        <v>0</v>
      </c>
      <c r="R387" s="220">
        <f>Q387*H387</f>
        <v>0</v>
      </c>
      <c r="S387" s="220">
        <v>0</v>
      </c>
      <c r="T387" s="22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22" t="s">
        <v>197</v>
      </c>
      <c r="AT387" s="222" t="s">
        <v>220</v>
      </c>
      <c r="AU387" s="222" t="s">
        <v>86</v>
      </c>
      <c r="AY387" s="16" t="s">
        <v>155</v>
      </c>
      <c r="BE387" s="223">
        <f>IF(N387="základní",J387,0)</f>
        <v>0</v>
      </c>
      <c r="BF387" s="223">
        <f>IF(N387="snížená",J387,0)</f>
        <v>0</v>
      </c>
      <c r="BG387" s="223">
        <f>IF(N387="zákl. přenesená",J387,0)</f>
        <v>0</v>
      </c>
      <c r="BH387" s="223">
        <f>IF(N387="sníž. přenesená",J387,0)</f>
        <v>0</v>
      </c>
      <c r="BI387" s="223">
        <f>IF(N387="nulová",J387,0)</f>
        <v>0</v>
      </c>
      <c r="BJ387" s="16" t="s">
        <v>84</v>
      </c>
      <c r="BK387" s="223">
        <f>ROUND(I387*H387,2)</f>
        <v>0</v>
      </c>
      <c r="BL387" s="16" t="s">
        <v>160</v>
      </c>
      <c r="BM387" s="222" t="s">
        <v>2044</v>
      </c>
    </row>
    <row r="388" s="2" customFormat="1" ht="24.15" customHeight="1">
      <c r="A388" s="37"/>
      <c r="B388" s="38"/>
      <c r="C388" s="247" t="s">
        <v>1295</v>
      </c>
      <c r="D388" s="247" t="s">
        <v>220</v>
      </c>
      <c r="E388" s="248" t="s">
        <v>2045</v>
      </c>
      <c r="F388" s="249" t="s">
        <v>2046</v>
      </c>
      <c r="G388" s="250" t="s">
        <v>189</v>
      </c>
      <c r="H388" s="251">
        <v>1</v>
      </c>
      <c r="I388" s="252"/>
      <c r="J388" s="253">
        <f>ROUND(I388*H388,2)</f>
        <v>0</v>
      </c>
      <c r="K388" s="254"/>
      <c r="L388" s="255"/>
      <c r="M388" s="256" t="s">
        <v>1</v>
      </c>
      <c r="N388" s="257" t="s">
        <v>41</v>
      </c>
      <c r="O388" s="90"/>
      <c r="P388" s="220">
        <f>O388*H388</f>
        <v>0</v>
      </c>
      <c r="Q388" s="220">
        <v>0</v>
      </c>
      <c r="R388" s="220">
        <f>Q388*H388</f>
        <v>0</v>
      </c>
      <c r="S388" s="220">
        <v>0</v>
      </c>
      <c r="T388" s="22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2" t="s">
        <v>197</v>
      </c>
      <c r="AT388" s="222" t="s">
        <v>220</v>
      </c>
      <c r="AU388" s="222" t="s">
        <v>86</v>
      </c>
      <c r="AY388" s="16" t="s">
        <v>155</v>
      </c>
      <c r="BE388" s="223">
        <f>IF(N388="základní",J388,0)</f>
        <v>0</v>
      </c>
      <c r="BF388" s="223">
        <f>IF(N388="snížená",J388,0)</f>
        <v>0</v>
      </c>
      <c r="BG388" s="223">
        <f>IF(N388="zákl. přenesená",J388,0)</f>
        <v>0</v>
      </c>
      <c r="BH388" s="223">
        <f>IF(N388="sníž. přenesená",J388,0)</f>
        <v>0</v>
      </c>
      <c r="BI388" s="223">
        <f>IF(N388="nulová",J388,0)</f>
        <v>0</v>
      </c>
      <c r="BJ388" s="16" t="s">
        <v>84</v>
      </c>
      <c r="BK388" s="223">
        <f>ROUND(I388*H388,2)</f>
        <v>0</v>
      </c>
      <c r="BL388" s="16" t="s">
        <v>160</v>
      </c>
      <c r="BM388" s="222" t="s">
        <v>2047</v>
      </c>
    </row>
    <row r="389" s="2" customFormat="1" ht="16.5" customHeight="1">
      <c r="A389" s="37"/>
      <c r="B389" s="38"/>
      <c r="C389" s="247" t="s">
        <v>1299</v>
      </c>
      <c r="D389" s="247" t="s">
        <v>220</v>
      </c>
      <c r="E389" s="248" t="s">
        <v>2048</v>
      </c>
      <c r="F389" s="249" t="s">
        <v>2049</v>
      </c>
      <c r="G389" s="250" t="s">
        <v>189</v>
      </c>
      <c r="H389" s="251">
        <v>2</v>
      </c>
      <c r="I389" s="252"/>
      <c r="J389" s="253">
        <f>ROUND(I389*H389,2)</f>
        <v>0</v>
      </c>
      <c r="K389" s="254"/>
      <c r="L389" s="255"/>
      <c r="M389" s="256" t="s">
        <v>1</v>
      </c>
      <c r="N389" s="257" t="s">
        <v>41</v>
      </c>
      <c r="O389" s="90"/>
      <c r="P389" s="220">
        <f>O389*H389</f>
        <v>0</v>
      </c>
      <c r="Q389" s="220">
        <v>0</v>
      </c>
      <c r="R389" s="220">
        <f>Q389*H389</f>
        <v>0</v>
      </c>
      <c r="S389" s="220">
        <v>0</v>
      </c>
      <c r="T389" s="22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22" t="s">
        <v>197</v>
      </c>
      <c r="AT389" s="222" t="s">
        <v>220</v>
      </c>
      <c r="AU389" s="222" t="s">
        <v>86</v>
      </c>
      <c r="AY389" s="16" t="s">
        <v>155</v>
      </c>
      <c r="BE389" s="223">
        <f>IF(N389="základní",J389,0)</f>
        <v>0</v>
      </c>
      <c r="BF389" s="223">
        <f>IF(N389="snížená",J389,0)</f>
        <v>0</v>
      </c>
      <c r="BG389" s="223">
        <f>IF(N389="zákl. přenesená",J389,0)</f>
        <v>0</v>
      </c>
      <c r="BH389" s="223">
        <f>IF(N389="sníž. přenesená",J389,0)</f>
        <v>0</v>
      </c>
      <c r="BI389" s="223">
        <f>IF(N389="nulová",J389,0)</f>
        <v>0</v>
      </c>
      <c r="BJ389" s="16" t="s">
        <v>84</v>
      </c>
      <c r="BK389" s="223">
        <f>ROUND(I389*H389,2)</f>
        <v>0</v>
      </c>
      <c r="BL389" s="16" t="s">
        <v>160</v>
      </c>
      <c r="BM389" s="222" t="s">
        <v>2050</v>
      </c>
    </row>
    <row r="390" s="2" customFormat="1" ht="24.15" customHeight="1">
      <c r="A390" s="37"/>
      <c r="B390" s="38"/>
      <c r="C390" s="210" t="s">
        <v>1304</v>
      </c>
      <c r="D390" s="210" t="s">
        <v>156</v>
      </c>
      <c r="E390" s="211" t="s">
        <v>2051</v>
      </c>
      <c r="F390" s="212" t="s">
        <v>2052</v>
      </c>
      <c r="G390" s="213" t="s">
        <v>340</v>
      </c>
      <c r="H390" s="214">
        <v>0.98799999999999999</v>
      </c>
      <c r="I390" s="215"/>
      <c r="J390" s="216">
        <f>ROUND(I390*H390,2)</f>
        <v>0</v>
      </c>
      <c r="K390" s="217"/>
      <c r="L390" s="43"/>
      <c r="M390" s="218" t="s">
        <v>1</v>
      </c>
      <c r="N390" s="219" t="s">
        <v>41</v>
      </c>
      <c r="O390" s="90"/>
      <c r="P390" s="220">
        <f>O390*H390</f>
        <v>0</v>
      </c>
      <c r="Q390" s="220">
        <v>0</v>
      </c>
      <c r="R390" s="220">
        <f>Q390*H390</f>
        <v>0</v>
      </c>
      <c r="S390" s="220">
        <v>0</v>
      </c>
      <c r="T390" s="22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22" t="s">
        <v>191</v>
      </c>
      <c r="AT390" s="222" t="s">
        <v>156</v>
      </c>
      <c r="AU390" s="222" t="s">
        <v>86</v>
      </c>
      <c r="AY390" s="16" t="s">
        <v>155</v>
      </c>
      <c r="BE390" s="223">
        <f>IF(N390="základní",J390,0)</f>
        <v>0</v>
      </c>
      <c r="BF390" s="223">
        <f>IF(N390="snížená",J390,0)</f>
        <v>0</v>
      </c>
      <c r="BG390" s="223">
        <f>IF(N390="zákl. přenesená",J390,0)</f>
        <v>0</v>
      </c>
      <c r="BH390" s="223">
        <f>IF(N390="sníž. přenesená",J390,0)</f>
        <v>0</v>
      </c>
      <c r="BI390" s="223">
        <f>IF(N390="nulová",J390,0)</f>
        <v>0</v>
      </c>
      <c r="BJ390" s="16" t="s">
        <v>84</v>
      </c>
      <c r="BK390" s="223">
        <f>ROUND(I390*H390,2)</f>
        <v>0</v>
      </c>
      <c r="BL390" s="16" t="s">
        <v>191</v>
      </c>
      <c r="BM390" s="222" t="s">
        <v>2053</v>
      </c>
    </row>
    <row r="391" s="2" customFormat="1" ht="24.15" customHeight="1">
      <c r="A391" s="37"/>
      <c r="B391" s="38"/>
      <c r="C391" s="210" t="s">
        <v>1309</v>
      </c>
      <c r="D391" s="210" t="s">
        <v>156</v>
      </c>
      <c r="E391" s="211" t="s">
        <v>2054</v>
      </c>
      <c r="F391" s="212" t="s">
        <v>2055</v>
      </c>
      <c r="G391" s="213" t="s">
        <v>340</v>
      </c>
      <c r="H391" s="214">
        <v>0.98799999999999999</v>
      </c>
      <c r="I391" s="215"/>
      <c r="J391" s="216">
        <f>ROUND(I391*H391,2)</f>
        <v>0</v>
      </c>
      <c r="K391" s="217"/>
      <c r="L391" s="43"/>
      <c r="M391" s="218" t="s">
        <v>1</v>
      </c>
      <c r="N391" s="219" t="s">
        <v>41</v>
      </c>
      <c r="O391" s="90"/>
      <c r="P391" s="220">
        <f>O391*H391</f>
        <v>0</v>
      </c>
      <c r="Q391" s="220">
        <v>0</v>
      </c>
      <c r="R391" s="220">
        <f>Q391*H391</f>
        <v>0</v>
      </c>
      <c r="S391" s="220">
        <v>0</v>
      </c>
      <c r="T391" s="22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2" t="s">
        <v>191</v>
      </c>
      <c r="AT391" s="222" t="s">
        <v>156</v>
      </c>
      <c r="AU391" s="222" t="s">
        <v>86</v>
      </c>
      <c r="AY391" s="16" t="s">
        <v>155</v>
      </c>
      <c r="BE391" s="223">
        <f>IF(N391="základní",J391,0)</f>
        <v>0</v>
      </c>
      <c r="BF391" s="223">
        <f>IF(N391="snížená",J391,0)</f>
        <v>0</v>
      </c>
      <c r="BG391" s="223">
        <f>IF(N391="zákl. přenesená",J391,0)</f>
        <v>0</v>
      </c>
      <c r="BH391" s="223">
        <f>IF(N391="sníž. přenesená",J391,0)</f>
        <v>0</v>
      </c>
      <c r="BI391" s="223">
        <f>IF(N391="nulová",J391,0)</f>
        <v>0</v>
      </c>
      <c r="BJ391" s="16" t="s">
        <v>84</v>
      </c>
      <c r="BK391" s="223">
        <f>ROUND(I391*H391,2)</f>
        <v>0</v>
      </c>
      <c r="BL391" s="16" t="s">
        <v>191</v>
      </c>
      <c r="BM391" s="222" t="s">
        <v>2056</v>
      </c>
    </row>
    <row r="392" s="11" customFormat="1" ht="22.8" customHeight="1">
      <c r="A392" s="11"/>
      <c r="B392" s="196"/>
      <c r="C392" s="197"/>
      <c r="D392" s="198" t="s">
        <v>75</v>
      </c>
      <c r="E392" s="267" t="s">
        <v>2057</v>
      </c>
      <c r="F392" s="267" t="s">
        <v>2058</v>
      </c>
      <c r="G392" s="197"/>
      <c r="H392" s="197"/>
      <c r="I392" s="200"/>
      <c r="J392" s="268">
        <f>BK392</f>
        <v>0</v>
      </c>
      <c r="K392" s="197"/>
      <c r="L392" s="202"/>
      <c r="M392" s="203"/>
      <c r="N392" s="204"/>
      <c r="O392" s="204"/>
      <c r="P392" s="205">
        <f>SUM(P393:P397)</f>
        <v>0</v>
      </c>
      <c r="Q392" s="204"/>
      <c r="R392" s="205">
        <f>SUM(R393:R397)</f>
        <v>0.043499999999999997</v>
      </c>
      <c r="S392" s="204"/>
      <c r="T392" s="206">
        <f>SUM(T393:T397)</f>
        <v>0</v>
      </c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R392" s="207" t="s">
        <v>86</v>
      </c>
      <c r="AT392" s="208" t="s">
        <v>75</v>
      </c>
      <c r="AU392" s="208" t="s">
        <v>84</v>
      </c>
      <c r="AY392" s="207" t="s">
        <v>155</v>
      </c>
      <c r="BK392" s="209">
        <f>SUM(BK393:BK397)</f>
        <v>0</v>
      </c>
    </row>
    <row r="393" s="2" customFormat="1" ht="24.15" customHeight="1">
      <c r="A393" s="37"/>
      <c r="B393" s="38"/>
      <c r="C393" s="210" t="s">
        <v>1313</v>
      </c>
      <c r="D393" s="210" t="s">
        <v>156</v>
      </c>
      <c r="E393" s="211" t="s">
        <v>2059</v>
      </c>
      <c r="F393" s="212" t="s">
        <v>2060</v>
      </c>
      <c r="G393" s="213" t="s">
        <v>1042</v>
      </c>
      <c r="H393" s="214">
        <v>5</v>
      </c>
      <c r="I393" s="215"/>
      <c r="J393" s="216">
        <f>ROUND(I393*H393,2)</f>
        <v>0</v>
      </c>
      <c r="K393" s="217"/>
      <c r="L393" s="43"/>
      <c r="M393" s="218" t="s">
        <v>1</v>
      </c>
      <c r="N393" s="219" t="s">
        <v>41</v>
      </c>
      <c r="O393" s="90"/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22" t="s">
        <v>191</v>
      </c>
      <c r="AT393" s="222" t="s">
        <v>156</v>
      </c>
      <c r="AU393" s="222" t="s">
        <v>86</v>
      </c>
      <c r="AY393" s="16" t="s">
        <v>155</v>
      </c>
      <c r="BE393" s="223">
        <f>IF(N393="základní",J393,0)</f>
        <v>0</v>
      </c>
      <c r="BF393" s="223">
        <f>IF(N393="snížená",J393,0)</f>
        <v>0</v>
      </c>
      <c r="BG393" s="223">
        <f>IF(N393="zákl. přenesená",J393,0)</f>
        <v>0</v>
      </c>
      <c r="BH393" s="223">
        <f>IF(N393="sníž. přenesená",J393,0)</f>
        <v>0</v>
      </c>
      <c r="BI393" s="223">
        <f>IF(N393="nulová",J393,0)</f>
        <v>0</v>
      </c>
      <c r="BJ393" s="16" t="s">
        <v>84</v>
      </c>
      <c r="BK393" s="223">
        <f>ROUND(I393*H393,2)</f>
        <v>0</v>
      </c>
      <c r="BL393" s="16" t="s">
        <v>191</v>
      </c>
      <c r="BM393" s="222" t="s">
        <v>2061</v>
      </c>
    </row>
    <row r="394" s="2" customFormat="1" ht="24.15" customHeight="1">
      <c r="A394" s="37"/>
      <c r="B394" s="38"/>
      <c r="C394" s="247" t="s">
        <v>1317</v>
      </c>
      <c r="D394" s="247" t="s">
        <v>220</v>
      </c>
      <c r="E394" s="248" t="s">
        <v>2062</v>
      </c>
      <c r="F394" s="249" t="s">
        <v>2063</v>
      </c>
      <c r="G394" s="250" t="s">
        <v>189</v>
      </c>
      <c r="H394" s="251">
        <v>2</v>
      </c>
      <c r="I394" s="252"/>
      <c r="J394" s="253">
        <f>ROUND(I394*H394,2)</f>
        <v>0</v>
      </c>
      <c r="K394" s="254"/>
      <c r="L394" s="255"/>
      <c r="M394" s="256" t="s">
        <v>1</v>
      </c>
      <c r="N394" s="257" t="s">
        <v>41</v>
      </c>
      <c r="O394" s="90"/>
      <c r="P394" s="220">
        <f>O394*H394</f>
        <v>0</v>
      </c>
      <c r="Q394" s="220">
        <v>0.0086999999999999994</v>
      </c>
      <c r="R394" s="220">
        <f>Q394*H394</f>
        <v>0.017399999999999999</v>
      </c>
      <c r="S394" s="220">
        <v>0</v>
      </c>
      <c r="T394" s="22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2" t="s">
        <v>343</v>
      </c>
      <c r="AT394" s="222" t="s">
        <v>220</v>
      </c>
      <c r="AU394" s="222" t="s">
        <v>86</v>
      </c>
      <c r="AY394" s="16" t="s">
        <v>155</v>
      </c>
      <c r="BE394" s="223">
        <f>IF(N394="základní",J394,0)</f>
        <v>0</v>
      </c>
      <c r="BF394" s="223">
        <f>IF(N394="snížená",J394,0)</f>
        <v>0</v>
      </c>
      <c r="BG394" s="223">
        <f>IF(N394="zákl. přenesená",J394,0)</f>
        <v>0</v>
      </c>
      <c r="BH394" s="223">
        <f>IF(N394="sníž. přenesená",J394,0)</f>
        <v>0</v>
      </c>
      <c r="BI394" s="223">
        <f>IF(N394="nulová",J394,0)</f>
        <v>0</v>
      </c>
      <c r="BJ394" s="16" t="s">
        <v>84</v>
      </c>
      <c r="BK394" s="223">
        <f>ROUND(I394*H394,2)</f>
        <v>0</v>
      </c>
      <c r="BL394" s="16" t="s">
        <v>191</v>
      </c>
      <c r="BM394" s="222" t="s">
        <v>2064</v>
      </c>
    </row>
    <row r="395" s="2" customFormat="1" ht="37.8" customHeight="1">
      <c r="A395" s="37"/>
      <c r="B395" s="38"/>
      <c r="C395" s="247" t="s">
        <v>1323</v>
      </c>
      <c r="D395" s="247" t="s">
        <v>220</v>
      </c>
      <c r="E395" s="248" t="s">
        <v>2065</v>
      </c>
      <c r="F395" s="249" t="s">
        <v>2066</v>
      </c>
      <c r="G395" s="250" t="s">
        <v>189</v>
      </c>
      <c r="H395" s="251">
        <v>3</v>
      </c>
      <c r="I395" s="252"/>
      <c r="J395" s="253">
        <f>ROUND(I395*H395,2)</f>
        <v>0</v>
      </c>
      <c r="K395" s="254"/>
      <c r="L395" s="255"/>
      <c r="M395" s="256" t="s">
        <v>1</v>
      </c>
      <c r="N395" s="257" t="s">
        <v>41</v>
      </c>
      <c r="O395" s="90"/>
      <c r="P395" s="220">
        <f>O395*H395</f>
        <v>0</v>
      </c>
      <c r="Q395" s="220">
        <v>0.0086999999999999994</v>
      </c>
      <c r="R395" s="220">
        <f>Q395*H395</f>
        <v>0.026099999999999998</v>
      </c>
      <c r="S395" s="220">
        <v>0</v>
      </c>
      <c r="T395" s="221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22" t="s">
        <v>343</v>
      </c>
      <c r="AT395" s="222" t="s">
        <v>220</v>
      </c>
      <c r="AU395" s="222" t="s">
        <v>86</v>
      </c>
      <c r="AY395" s="16" t="s">
        <v>155</v>
      </c>
      <c r="BE395" s="223">
        <f>IF(N395="základní",J395,0)</f>
        <v>0</v>
      </c>
      <c r="BF395" s="223">
        <f>IF(N395="snížená",J395,0)</f>
        <v>0</v>
      </c>
      <c r="BG395" s="223">
        <f>IF(N395="zákl. přenesená",J395,0)</f>
        <v>0</v>
      </c>
      <c r="BH395" s="223">
        <f>IF(N395="sníž. přenesená",J395,0)</f>
        <v>0</v>
      </c>
      <c r="BI395" s="223">
        <f>IF(N395="nulová",J395,0)</f>
        <v>0</v>
      </c>
      <c r="BJ395" s="16" t="s">
        <v>84</v>
      </c>
      <c r="BK395" s="223">
        <f>ROUND(I395*H395,2)</f>
        <v>0</v>
      </c>
      <c r="BL395" s="16" t="s">
        <v>191</v>
      </c>
      <c r="BM395" s="222" t="s">
        <v>2067</v>
      </c>
    </row>
    <row r="396" s="2" customFormat="1" ht="24.15" customHeight="1">
      <c r="A396" s="37"/>
      <c r="B396" s="38"/>
      <c r="C396" s="210" t="s">
        <v>1327</v>
      </c>
      <c r="D396" s="210" t="s">
        <v>156</v>
      </c>
      <c r="E396" s="211" t="s">
        <v>2068</v>
      </c>
      <c r="F396" s="212" t="s">
        <v>2069</v>
      </c>
      <c r="G396" s="213" t="s">
        <v>340</v>
      </c>
      <c r="H396" s="214">
        <v>0.043999999999999997</v>
      </c>
      <c r="I396" s="215"/>
      <c r="J396" s="216">
        <f>ROUND(I396*H396,2)</f>
        <v>0</v>
      </c>
      <c r="K396" s="217"/>
      <c r="L396" s="43"/>
      <c r="M396" s="218" t="s">
        <v>1</v>
      </c>
      <c r="N396" s="219" t="s">
        <v>41</v>
      </c>
      <c r="O396" s="90"/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2" t="s">
        <v>191</v>
      </c>
      <c r="AT396" s="222" t="s">
        <v>156</v>
      </c>
      <c r="AU396" s="222" t="s">
        <v>86</v>
      </c>
      <c r="AY396" s="16" t="s">
        <v>155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6" t="s">
        <v>84</v>
      </c>
      <c r="BK396" s="223">
        <f>ROUND(I396*H396,2)</f>
        <v>0</v>
      </c>
      <c r="BL396" s="16" t="s">
        <v>191</v>
      </c>
      <c r="BM396" s="222" t="s">
        <v>2070</v>
      </c>
    </row>
    <row r="397" s="2" customFormat="1" ht="24.15" customHeight="1">
      <c r="A397" s="37"/>
      <c r="B397" s="38"/>
      <c r="C397" s="210" t="s">
        <v>1347</v>
      </c>
      <c r="D397" s="210" t="s">
        <v>156</v>
      </c>
      <c r="E397" s="211" t="s">
        <v>2071</v>
      </c>
      <c r="F397" s="212" t="s">
        <v>2072</v>
      </c>
      <c r="G397" s="213" t="s">
        <v>340</v>
      </c>
      <c r="H397" s="214">
        <v>0.043999999999999997</v>
      </c>
      <c r="I397" s="215"/>
      <c r="J397" s="216">
        <f>ROUND(I397*H397,2)</f>
        <v>0</v>
      </c>
      <c r="K397" s="217"/>
      <c r="L397" s="43"/>
      <c r="M397" s="273" t="s">
        <v>1</v>
      </c>
      <c r="N397" s="274" t="s">
        <v>41</v>
      </c>
      <c r="O397" s="275"/>
      <c r="P397" s="276">
        <f>O397*H397</f>
        <v>0</v>
      </c>
      <c r="Q397" s="276">
        <v>0</v>
      </c>
      <c r="R397" s="276">
        <f>Q397*H397</f>
        <v>0</v>
      </c>
      <c r="S397" s="276">
        <v>0</v>
      </c>
      <c r="T397" s="277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22" t="s">
        <v>191</v>
      </c>
      <c r="AT397" s="222" t="s">
        <v>156</v>
      </c>
      <c r="AU397" s="222" t="s">
        <v>86</v>
      </c>
      <c r="AY397" s="16" t="s">
        <v>155</v>
      </c>
      <c r="BE397" s="223">
        <f>IF(N397="základní",J397,0)</f>
        <v>0</v>
      </c>
      <c r="BF397" s="223">
        <f>IF(N397="snížená",J397,0)</f>
        <v>0</v>
      </c>
      <c r="BG397" s="223">
        <f>IF(N397="zákl. přenesená",J397,0)</f>
        <v>0</v>
      </c>
      <c r="BH397" s="223">
        <f>IF(N397="sníž. přenesená",J397,0)</f>
        <v>0</v>
      </c>
      <c r="BI397" s="223">
        <f>IF(N397="nulová",J397,0)</f>
        <v>0</v>
      </c>
      <c r="BJ397" s="16" t="s">
        <v>84</v>
      </c>
      <c r="BK397" s="223">
        <f>ROUND(I397*H397,2)</f>
        <v>0</v>
      </c>
      <c r="BL397" s="16" t="s">
        <v>191</v>
      </c>
      <c r="BM397" s="222" t="s">
        <v>2073</v>
      </c>
    </row>
    <row r="398" s="2" customFormat="1" ht="6.96" customHeight="1">
      <c r="A398" s="37"/>
      <c r="B398" s="65"/>
      <c r="C398" s="66"/>
      <c r="D398" s="66"/>
      <c r="E398" s="66"/>
      <c r="F398" s="66"/>
      <c r="G398" s="66"/>
      <c r="H398" s="66"/>
      <c r="I398" s="66"/>
      <c r="J398" s="66"/>
      <c r="K398" s="66"/>
      <c r="L398" s="43"/>
      <c r="M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</row>
  </sheetData>
  <sheetProtection sheet="1" autoFilter="0" formatColumns="0" formatRows="0" objects="1" scenarios="1" spinCount="100000" saltValue="ekUz/rAW4d1Q3uvJ13PpFz6ko9sUeJeo/p38Cjeu8kBbalQfp8hvDKwHUXZzunI3X4F7nk/CYNjvPbuU64uAXQ==" hashValue="SiDjrk33nM4Uwrrr+lVVHJtFi7jvhYZZR/qEubv1hO1T0H4PnHLbOXVW/jVwrgLCMqF+e12gyASFn1Dd5ex8YQ==" algorithmName="SHA-512" password="E7DD"/>
  <autoFilter ref="C128:K39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VOŠ a SPŠ Žďár nad Sázavou - Rekonstrukce výdejny jídel Strojírenská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2074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ROUND((SUM(BE127:BE200)),  2)</f>
        <v>0</v>
      </c>
      <c r="G33" s="37"/>
      <c r="H33" s="37"/>
      <c r="I33" s="154">
        <v>0.20999999999999999</v>
      </c>
      <c r="J33" s="153">
        <f>ROUND(((SUM(BE127:BE200))*I33),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ROUND((SUM(BF127:BF200)),  2)</f>
        <v>0</v>
      </c>
      <c r="G34" s="37"/>
      <c r="H34" s="37"/>
      <c r="I34" s="154">
        <v>0.14999999999999999</v>
      </c>
      <c r="J34" s="153">
        <f>ROUND(((SUM(BF127:BF200))*I34),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ROUND((SUM(BG127:BG200)),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ROUND((SUM(BH127:BH200)),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ROUND((SUM(BI127:BI200)),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VOŠ a SPŠ Žďár nad Sázavou - Rekonstrukce výdejny jídel Strojírenská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03 - ústřední vytápění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16. 1. 2023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Beněnská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1374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61"/>
      <c r="C98" s="262"/>
      <c r="D98" s="263" t="s">
        <v>1379</v>
      </c>
      <c r="E98" s="264"/>
      <c r="F98" s="264"/>
      <c r="G98" s="264"/>
      <c r="H98" s="264"/>
      <c r="I98" s="264"/>
      <c r="J98" s="265">
        <f>J129</f>
        <v>0</v>
      </c>
      <c r="K98" s="262"/>
      <c r="L98" s="266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61"/>
      <c r="C99" s="262"/>
      <c r="D99" s="263" t="s">
        <v>1380</v>
      </c>
      <c r="E99" s="264"/>
      <c r="F99" s="264"/>
      <c r="G99" s="264"/>
      <c r="H99" s="264"/>
      <c r="I99" s="264"/>
      <c r="J99" s="265">
        <f>J131</f>
        <v>0</v>
      </c>
      <c r="K99" s="262"/>
      <c r="L99" s="266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9" customFormat="1" ht="24.96" customHeight="1">
      <c r="A100" s="9"/>
      <c r="B100" s="178"/>
      <c r="C100" s="179"/>
      <c r="D100" s="180" t="s">
        <v>1381</v>
      </c>
      <c r="E100" s="181"/>
      <c r="F100" s="181"/>
      <c r="G100" s="181"/>
      <c r="H100" s="181"/>
      <c r="I100" s="181"/>
      <c r="J100" s="182">
        <f>J137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4" customFormat="1" ht="19.92" customHeight="1">
      <c r="A101" s="14"/>
      <c r="B101" s="261"/>
      <c r="C101" s="262"/>
      <c r="D101" s="263" t="s">
        <v>2075</v>
      </c>
      <c r="E101" s="264"/>
      <c r="F101" s="264"/>
      <c r="G101" s="264"/>
      <c r="H101" s="264"/>
      <c r="I101" s="264"/>
      <c r="J101" s="265">
        <f>J138</f>
        <v>0</v>
      </c>
      <c r="K101" s="262"/>
      <c r="L101" s="266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61"/>
      <c r="C102" s="262"/>
      <c r="D102" s="263" t="s">
        <v>2076</v>
      </c>
      <c r="E102" s="264"/>
      <c r="F102" s="264"/>
      <c r="G102" s="264"/>
      <c r="H102" s="264"/>
      <c r="I102" s="264"/>
      <c r="J102" s="265">
        <f>J141</f>
        <v>0</v>
      </c>
      <c r="K102" s="262"/>
      <c r="L102" s="266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61"/>
      <c r="C103" s="262"/>
      <c r="D103" s="263" t="s">
        <v>2077</v>
      </c>
      <c r="E103" s="264"/>
      <c r="F103" s="264"/>
      <c r="G103" s="264"/>
      <c r="H103" s="264"/>
      <c r="I103" s="264"/>
      <c r="J103" s="265">
        <f>J157</f>
        <v>0</v>
      </c>
      <c r="K103" s="262"/>
      <c r="L103" s="266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61"/>
      <c r="C104" s="262"/>
      <c r="D104" s="263" t="s">
        <v>2078</v>
      </c>
      <c r="E104" s="264"/>
      <c r="F104" s="264"/>
      <c r="G104" s="264"/>
      <c r="H104" s="264"/>
      <c r="I104" s="264"/>
      <c r="J104" s="265">
        <f>J175</f>
        <v>0</v>
      </c>
      <c r="K104" s="262"/>
      <c r="L104" s="266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61"/>
      <c r="C105" s="262"/>
      <c r="D105" s="263" t="s">
        <v>2079</v>
      </c>
      <c r="E105" s="264"/>
      <c r="F105" s="264"/>
      <c r="G105" s="264"/>
      <c r="H105" s="264"/>
      <c r="I105" s="264"/>
      <c r="J105" s="265">
        <f>J192</f>
        <v>0</v>
      </c>
      <c r="K105" s="262"/>
      <c r="L105" s="266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9" customFormat="1" ht="24.96" customHeight="1">
      <c r="A106" s="9"/>
      <c r="B106" s="178"/>
      <c r="C106" s="179"/>
      <c r="D106" s="180" t="s">
        <v>2080</v>
      </c>
      <c r="E106" s="181"/>
      <c r="F106" s="181"/>
      <c r="G106" s="181"/>
      <c r="H106" s="181"/>
      <c r="I106" s="181"/>
      <c r="J106" s="182">
        <f>J196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4" customFormat="1" ht="19.92" customHeight="1">
      <c r="A107" s="14"/>
      <c r="B107" s="261"/>
      <c r="C107" s="262"/>
      <c r="D107" s="263" t="s">
        <v>2081</v>
      </c>
      <c r="E107" s="264"/>
      <c r="F107" s="264"/>
      <c r="G107" s="264"/>
      <c r="H107" s="264"/>
      <c r="I107" s="264"/>
      <c r="J107" s="265">
        <f>J197</f>
        <v>0</v>
      </c>
      <c r="K107" s="262"/>
      <c r="L107" s="266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140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9"/>
      <c r="D117" s="39"/>
      <c r="E117" s="173" t="str">
        <f>E7</f>
        <v>VOŠ a SPŠ Žďár nad Sázavou - Rekonstrukce výdejny jídel Strojírenská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 03 - ústřední vytápění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Žďár nad Sázavou</v>
      </c>
      <c r="G121" s="39"/>
      <c r="H121" s="39"/>
      <c r="I121" s="31" t="s">
        <v>22</v>
      </c>
      <c r="J121" s="78" t="str">
        <f>IF(J12="","",J12)</f>
        <v>16. 1. 2023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40.05" customHeight="1">
      <c r="A123" s="37"/>
      <c r="B123" s="38"/>
      <c r="C123" s="31" t="s">
        <v>24</v>
      </c>
      <c r="D123" s="39"/>
      <c r="E123" s="39"/>
      <c r="F123" s="26" t="str">
        <f>E15</f>
        <v>Kraj Vysočina, Žižkova 1882/57, 586 01 Jihlava</v>
      </c>
      <c r="G123" s="39"/>
      <c r="H123" s="39"/>
      <c r="I123" s="31" t="s">
        <v>30</v>
      </c>
      <c r="J123" s="35" t="str">
        <f>E21</f>
        <v>Filip Marek, Beněnská 326/34, Žďár nad Sázavou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33</v>
      </c>
      <c r="J124" s="35" t="str">
        <f>E24</f>
        <v>Filip Marek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0" customFormat="1" ht="29.28" customHeight="1">
      <c r="A126" s="184"/>
      <c r="B126" s="185"/>
      <c r="C126" s="186" t="s">
        <v>141</v>
      </c>
      <c r="D126" s="187" t="s">
        <v>61</v>
      </c>
      <c r="E126" s="187" t="s">
        <v>57</v>
      </c>
      <c r="F126" s="187" t="s">
        <v>58</v>
      </c>
      <c r="G126" s="187" t="s">
        <v>142</v>
      </c>
      <c r="H126" s="187" t="s">
        <v>143</v>
      </c>
      <c r="I126" s="187" t="s">
        <v>144</v>
      </c>
      <c r="J126" s="188" t="s">
        <v>110</v>
      </c>
      <c r="K126" s="189" t="s">
        <v>145</v>
      </c>
      <c r="L126" s="190"/>
      <c r="M126" s="99" t="s">
        <v>1</v>
      </c>
      <c r="N126" s="100" t="s">
        <v>40</v>
      </c>
      <c r="O126" s="100" t="s">
        <v>146</v>
      </c>
      <c r="P126" s="100" t="s">
        <v>147</v>
      </c>
      <c r="Q126" s="100" t="s">
        <v>148</v>
      </c>
      <c r="R126" s="100" t="s">
        <v>149</v>
      </c>
      <c r="S126" s="100" t="s">
        <v>150</v>
      </c>
      <c r="T126" s="101" t="s">
        <v>151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7"/>
      <c r="B127" s="38"/>
      <c r="C127" s="106" t="s">
        <v>152</v>
      </c>
      <c r="D127" s="39"/>
      <c r="E127" s="39"/>
      <c r="F127" s="39"/>
      <c r="G127" s="39"/>
      <c r="H127" s="39"/>
      <c r="I127" s="39"/>
      <c r="J127" s="191">
        <f>BK127</f>
        <v>0</v>
      </c>
      <c r="K127" s="39"/>
      <c r="L127" s="43"/>
      <c r="M127" s="102"/>
      <c r="N127" s="192"/>
      <c r="O127" s="103"/>
      <c r="P127" s="193">
        <f>P128+P137+P196</f>
        <v>0</v>
      </c>
      <c r="Q127" s="103"/>
      <c r="R127" s="193">
        <f>R128+R137+R196</f>
        <v>0.72388999999999992</v>
      </c>
      <c r="S127" s="103"/>
      <c r="T127" s="194">
        <f>T128+T137+T196</f>
        <v>1.8442400000000001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112</v>
      </c>
      <c r="BK127" s="195">
        <f>BK128+BK137+BK196</f>
        <v>0</v>
      </c>
    </row>
    <row r="128" s="11" customFormat="1" ht="25.92" customHeight="1">
      <c r="A128" s="11"/>
      <c r="B128" s="196"/>
      <c r="C128" s="197"/>
      <c r="D128" s="198" t="s">
        <v>75</v>
      </c>
      <c r="E128" s="199" t="s">
        <v>1387</v>
      </c>
      <c r="F128" s="199" t="s">
        <v>1388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P129+P131</f>
        <v>0</v>
      </c>
      <c r="Q128" s="204"/>
      <c r="R128" s="205">
        <f>R129+R131</f>
        <v>0</v>
      </c>
      <c r="S128" s="204"/>
      <c r="T128" s="206">
        <f>T129+T131</f>
        <v>0.97499999999999998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84</v>
      </c>
      <c r="AT128" s="208" t="s">
        <v>75</v>
      </c>
      <c r="AU128" s="208" t="s">
        <v>76</v>
      </c>
      <c r="AY128" s="207" t="s">
        <v>155</v>
      </c>
      <c r="BK128" s="209">
        <f>BK129+BK131</f>
        <v>0</v>
      </c>
    </row>
    <row r="129" s="11" customFormat="1" ht="22.8" customHeight="1">
      <c r="A129" s="11"/>
      <c r="B129" s="196"/>
      <c r="C129" s="197"/>
      <c r="D129" s="198" t="s">
        <v>75</v>
      </c>
      <c r="E129" s="267" t="s">
        <v>205</v>
      </c>
      <c r="F129" s="267" t="s">
        <v>1544</v>
      </c>
      <c r="G129" s="197"/>
      <c r="H129" s="197"/>
      <c r="I129" s="200"/>
      <c r="J129" s="268">
        <f>BK129</f>
        <v>0</v>
      </c>
      <c r="K129" s="197"/>
      <c r="L129" s="202"/>
      <c r="M129" s="203"/>
      <c r="N129" s="204"/>
      <c r="O129" s="204"/>
      <c r="P129" s="205">
        <f>P130</f>
        <v>0</v>
      </c>
      <c r="Q129" s="204"/>
      <c r="R129" s="205">
        <f>R130</f>
        <v>0</v>
      </c>
      <c r="S129" s="204"/>
      <c r="T129" s="206">
        <f>T130</f>
        <v>0.97499999999999998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84</v>
      </c>
      <c r="AT129" s="208" t="s">
        <v>75</v>
      </c>
      <c r="AU129" s="208" t="s">
        <v>84</v>
      </c>
      <c r="AY129" s="207" t="s">
        <v>155</v>
      </c>
      <c r="BK129" s="209">
        <f>BK130</f>
        <v>0</v>
      </c>
    </row>
    <row r="130" s="2" customFormat="1" ht="24.15" customHeight="1">
      <c r="A130" s="37"/>
      <c r="B130" s="38"/>
      <c r="C130" s="210" t="s">
        <v>84</v>
      </c>
      <c r="D130" s="210" t="s">
        <v>156</v>
      </c>
      <c r="E130" s="211" t="s">
        <v>1561</v>
      </c>
      <c r="F130" s="212" t="s">
        <v>1562</v>
      </c>
      <c r="G130" s="213" t="s">
        <v>175</v>
      </c>
      <c r="H130" s="214">
        <v>75</v>
      </c>
      <c r="I130" s="215"/>
      <c r="J130" s="216">
        <f>ROUND(I130*H130,2)</f>
        <v>0</v>
      </c>
      <c r="K130" s="217"/>
      <c r="L130" s="43"/>
      <c r="M130" s="218" t="s">
        <v>1</v>
      </c>
      <c r="N130" s="219" t="s">
        <v>41</v>
      </c>
      <c r="O130" s="90"/>
      <c r="P130" s="220">
        <f>O130*H130</f>
        <v>0</v>
      </c>
      <c r="Q130" s="220">
        <v>0</v>
      </c>
      <c r="R130" s="220">
        <f>Q130*H130</f>
        <v>0</v>
      </c>
      <c r="S130" s="220">
        <v>0.012999999999999999</v>
      </c>
      <c r="T130" s="221">
        <f>S130*H130</f>
        <v>0.97499999999999998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160</v>
      </c>
      <c r="AT130" s="222" t="s">
        <v>156</v>
      </c>
      <c r="AU130" s="222" t="s">
        <v>86</v>
      </c>
      <c r="AY130" s="16" t="s">
        <v>155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84</v>
      </c>
      <c r="BK130" s="223">
        <f>ROUND(I130*H130,2)</f>
        <v>0</v>
      </c>
      <c r="BL130" s="16" t="s">
        <v>160</v>
      </c>
      <c r="BM130" s="222" t="s">
        <v>2082</v>
      </c>
    </row>
    <row r="131" s="11" customFormat="1" ht="22.8" customHeight="1">
      <c r="A131" s="11"/>
      <c r="B131" s="196"/>
      <c r="C131" s="197"/>
      <c r="D131" s="198" t="s">
        <v>75</v>
      </c>
      <c r="E131" s="267" t="s">
        <v>1573</v>
      </c>
      <c r="F131" s="267" t="s">
        <v>1574</v>
      </c>
      <c r="G131" s="197"/>
      <c r="H131" s="197"/>
      <c r="I131" s="200"/>
      <c r="J131" s="268">
        <f>BK131</f>
        <v>0</v>
      </c>
      <c r="K131" s="197"/>
      <c r="L131" s="202"/>
      <c r="M131" s="203"/>
      <c r="N131" s="204"/>
      <c r="O131" s="204"/>
      <c r="P131" s="205">
        <f>SUM(P132:P136)</f>
        <v>0</v>
      </c>
      <c r="Q131" s="204"/>
      <c r="R131" s="205">
        <f>SUM(R132:R136)</f>
        <v>0</v>
      </c>
      <c r="S131" s="204"/>
      <c r="T131" s="206">
        <f>SUM(T132:T136)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7" t="s">
        <v>84</v>
      </c>
      <c r="AT131" s="208" t="s">
        <v>75</v>
      </c>
      <c r="AU131" s="208" t="s">
        <v>84</v>
      </c>
      <c r="AY131" s="207" t="s">
        <v>155</v>
      </c>
      <c r="BK131" s="209">
        <f>SUM(BK132:BK136)</f>
        <v>0</v>
      </c>
    </row>
    <row r="132" s="2" customFormat="1" ht="24.15" customHeight="1">
      <c r="A132" s="37"/>
      <c r="B132" s="38"/>
      <c r="C132" s="210" t="s">
        <v>86</v>
      </c>
      <c r="D132" s="210" t="s">
        <v>156</v>
      </c>
      <c r="E132" s="211" t="s">
        <v>2083</v>
      </c>
      <c r="F132" s="212" t="s">
        <v>2084</v>
      </c>
      <c r="G132" s="213" t="s">
        <v>340</v>
      </c>
      <c r="H132" s="214">
        <v>1.8440000000000001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41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160</v>
      </c>
      <c r="AT132" s="222" t="s">
        <v>156</v>
      </c>
      <c r="AU132" s="222" t="s">
        <v>86</v>
      </c>
      <c r="AY132" s="16" t="s">
        <v>155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84</v>
      </c>
      <c r="BK132" s="223">
        <f>ROUND(I132*H132,2)</f>
        <v>0</v>
      </c>
      <c r="BL132" s="16" t="s">
        <v>160</v>
      </c>
      <c r="BM132" s="222" t="s">
        <v>2085</v>
      </c>
    </row>
    <row r="133" s="2" customFormat="1" ht="24.15" customHeight="1">
      <c r="A133" s="37"/>
      <c r="B133" s="38"/>
      <c r="C133" s="210" t="s">
        <v>169</v>
      </c>
      <c r="D133" s="210" t="s">
        <v>156</v>
      </c>
      <c r="E133" s="211" t="s">
        <v>1575</v>
      </c>
      <c r="F133" s="212" t="s">
        <v>1576</v>
      </c>
      <c r="G133" s="213" t="s">
        <v>340</v>
      </c>
      <c r="H133" s="214">
        <v>1.8440000000000001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41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160</v>
      </c>
      <c r="AT133" s="222" t="s">
        <v>156</v>
      </c>
      <c r="AU133" s="222" t="s">
        <v>86</v>
      </c>
      <c r="AY133" s="16" t="s">
        <v>155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84</v>
      </c>
      <c r="BK133" s="223">
        <f>ROUND(I133*H133,2)</f>
        <v>0</v>
      </c>
      <c r="BL133" s="16" t="s">
        <v>160</v>
      </c>
      <c r="BM133" s="222" t="s">
        <v>2086</v>
      </c>
    </row>
    <row r="134" s="2" customFormat="1" ht="24.15" customHeight="1">
      <c r="A134" s="37"/>
      <c r="B134" s="38"/>
      <c r="C134" s="210" t="s">
        <v>160</v>
      </c>
      <c r="D134" s="210" t="s">
        <v>156</v>
      </c>
      <c r="E134" s="211" t="s">
        <v>1578</v>
      </c>
      <c r="F134" s="212" t="s">
        <v>1579</v>
      </c>
      <c r="G134" s="213" t="s">
        <v>340</v>
      </c>
      <c r="H134" s="214">
        <v>9.2200000000000006</v>
      </c>
      <c r="I134" s="215"/>
      <c r="J134" s="216">
        <f>ROUND(I134*H134,2)</f>
        <v>0</v>
      </c>
      <c r="K134" s="217"/>
      <c r="L134" s="43"/>
      <c r="M134" s="218" t="s">
        <v>1</v>
      </c>
      <c r="N134" s="219" t="s">
        <v>41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160</v>
      </c>
      <c r="AT134" s="222" t="s">
        <v>156</v>
      </c>
      <c r="AU134" s="222" t="s">
        <v>86</v>
      </c>
      <c r="AY134" s="16" t="s">
        <v>155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84</v>
      </c>
      <c r="BK134" s="223">
        <f>ROUND(I134*H134,2)</f>
        <v>0</v>
      </c>
      <c r="BL134" s="16" t="s">
        <v>160</v>
      </c>
      <c r="BM134" s="222" t="s">
        <v>2087</v>
      </c>
    </row>
    <row r="135" s="12" customFormat="1">
      <c r="A135" s="12"/>
      <c r="B135" s="224"/>
      <c r="C135" s="225"/>
      <c r="D135" s="226" t="s">
        <v>162</v>
      </c>
      <c r="E135" s="225"/>
      <c r="F135" s="228" t="s">
        <v>2088</v>
      </c>
      <c r="G135" s="225"/>
      <c r="H135" s="229">
        <v>9.2200000000000006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5" t="s">
        <v>162</v>
      </c>
      <c r="AU135" s="235" t="s">
        <v>86</v>
      </c>
      <c r="AV135" s="12" t="s">
        <v>86</v>
      </c>
      <c r="AW135" s="12" t="s">
        <v>4</v>
      </c>
      <c r="AX135" s="12" t="s">
        <v>84</v>
      </c>
      <c r="AY135" s="235" t="s">
        <v>155</v>
      </c>
    </row>
    <row r="136" s="2" customFormat="1" ht="33" customHeight="1">
      <c r="A136" s="37"/>
      <c r="B136" s="38"/>
      <c r="C136" s="210" t="s">
        <v>178</v>
      </c>
      <c r="D136" s="210" t="s">
        <v>156</v>
      </c>
      <c r="E136" s="211" t="s">
        <v>1585</v>
      </c>
      <c r="F136" s="212" t="s">
        <v>1586</v>
      </c>
      <c r="G136" s="213" t="s">
        <v>340</v>
      </c>
      <c r="H136" s="214">
        <v>0.97499999999999998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41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160</v>
      </c>
      <c r="AT136" s="222" t="s">
        <v>156</v>
      </c>
      <c r="AU136" s="222" t="s">
        <v>86</v>
      </c>
      <c r="AY136" s="16" t="s">
        <v>155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84</v>
      </c>
      <c r="BK136" s="223">
        <f>ROUND(I136*H136,2)</f>
        <v>0</v>
      </c>
      <c r="BL136" s="16" t="s">
        <v>160</v>
      </c>
      <c r="BM136" s="222" t="s">
        <v>2089</v>
      </c>
    </row>
    <row r="137" s="11" customFormat="1" ht="25.92" customHeight="1">
      <c r="A137" s="11"/>
      <c r="B137" s="196"/>
      <c r="C137" s="197"/>
      <c r="D137" s="198" t="s">
        <v>75</v>
      </c>
      <c r="E137" s="199" t="s">
        <v>1594</v>
      </c>
      <c r="F137" s="199" t="s">
        <v>1595</v>
      </c>
      <c r="G137" s="197"/>
      <c r="H137" s="197"/>
      <c r="I137" s="200"/>
      <c r="J137" s="201">
        <f>BK137</f>
        <v>0</v>
      </c>
      <c r="K137" s="197"/>
      <c r="L137" s="202"/>
      <c r="M137" s="203"/>
      <c r="N137" s="204"/>
      <c r="O137" s="204"/>
      <c r="P137" s="205">
        <f>P138+P141+P157+P175+P192</f>
        <v>0</v>
      </c>
      <c r="Q137" s="204"/>
      <c r="R137" s="205">
        <f>R138+R141+R157+R175+R192</f>
        <v>0.72388999999999992</v>
      </c>
      <c r="S137" s="204"/>
      <c r="T137" s="206">
        <f>T138+T141+T157+T175+T192</f>
        <v>0.86924000000000001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7" t="s">
        <v>86</v>
      </c>
      <c r="AT137" s="208" t="s">
        <v>75</v>
      </c>
      <c r="AU137" s="208" t="s">
        <v>76</v>
      </c>
      <c r="AY137" s="207" t="s">
        <v>155</v>
      </c>
      <c r="BK137" s="209">
        <f>BK138+BK141+BK157+BK175+BK192</f>
        <v>0</v>
      </c>
    </row>
    <row r="138" s="11" customFormat="1" ht="22.8" customHeight="1">
      <c r="A138" s="11"/>
      <c r="B138" s="196"/>
      <c r="C138" s="197"/>
      <c r="D138" s="198" t="s">
        <v>75</v>
      </c>
      <c r="E138" s="267" t="s">
        <v>2090</v>
      </c>
      <c r="F138" s="267" t="s">
        <v>2091</v>
      </c>
      <c r="G138" s="197"/>
      <c r="H138" s="197"/>
      <c r="I138" s="200"/>
      <c r="J138" s="268">
        <f>BK138</f>
        <v>0</v>
      </c>
      <c r="K138" s="197"/>
      <c r="L138" s="202"/>
      <c r="M138" s="203"/>
      <c r="N138" s="204"/>
      <c r="O138" s="204"/>
      <c r="P138" s="205">
        <f>SUM(P139:P140)</f>
        <v>0</v>
      </c>
      <c r="Q138" s="204"/>
      <c r="R138" s="205">
        <f>SUM(R139:R140)</f>
        <v>0.0073300000000000006</v>
      </c>
      <c r="S138" s="204"/>
      <c r="T138" s="206">
        <f>SUM(T139:T140)</f>
        <v>0.0089999999999999993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07" t="s">
        <v>86</v>
      </c>
      <c r="AT138" s="208" t="s">
        <v>75</v>
      </c>
      <c r="AU138" s="208" t="s">
        <v>84</v>
      </c>
      <c r="AY138" s="207" t="s">
        <v>155</v>
      </c>
      <c r="BK138" s="209">
        <f>SUM(BK139:BK140)</f>
        <v>0</v>
      </c>
    </row>
    <row r="139" s="2" customFormat="1" ht="16.5" customHeight="1">
      <c r="A139" s="37"/>
      <c r="B139" s="38"/>
      <c r="C139" s="210" t="s">
        <v>186</v>
      </c>
      <c r="D139" s="210" t="s">
        <v>156</v>
      </c>
      <c r="E139" s="211" t="s">
        <v>2092</v>
      </c>
      <c r="F139" s="212" t="s">
        <v>2093</v>
      </c>
      <c r="G139" s="213" t="s">
        <v>189</v>
      </c>
      <c r="H139" s="214">
        <v>2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41</v>
      </c>
      <c r="O139" s="90"/>
      <c r="P139" s="220">
        <f>O139*H139</f>
        <v>0</v>
      </c>
      <c r="Q139" s="220">
        <v>6.9999999999999994E-05</v>
      </c>
      <c r="R139" s="220">
        <f>Q139*H139</f>
        <v>0.00013999999999999999</v>
      </c>
      <c r="S139" s="220">
        <v>0.0044999999999999997</v>
      </c>
      <c r="T139" s="221">
        <f>S139*H139</f>
        <v>0.0089999999999999993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191</v>
      </c>
      <c r="AT139" s="222" t="s">
        <v>156</v>
      </c>
      <c r="AU139" s="222" t="s">
        <v>86</v>
      </c>
      <c r="AY139" s="16" t="s">
        <v>155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84</v>
      </c>
      <c r="BK139" s="223">
        <f>ROUND(I139*H139,2)</f>
        <v>0</v>
      </c>
      <c r="BL139" s="16" t="s">
        <v>191</v>
      </c>
      <c r="BM139" s="222" t="s">
        <v>2094</v>
      </c>
    </row>
    <row r="140" s="2" customFormat="1" ht="33" customHeight="1">
      <c r="A140" s="37"/>
      <c r="B140" s="38"/>
      <c r="C140" s="210" t="s">
        <v>192</v>
      </c>
      <c r="D140" s="210" t="s">
        <v>156</v>
      </c>
      <c r="E140" s="211" t="s">
        <v>2095</v>
      </c>
      <c r="F140" s="212" t="s">
        <v>2096</v>
      </c>
      <c r="G140" s="213" t="s">
        <v>1042</v>
      </c>
      <c r="H140" s="214">
        <v>1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41</v>
      </c>
      <c r="O140" s="90"/>
      <c r="P140" s="220">
        <f>O140*H140</f>
        <v>0</v>
      </c>
      <c r="Q140" s="220">
        <v>0.0071900000000000002</v>
      </c>
      <c r="R140" s="220">
        <f>Q140*H140</f>
        <v>0.0071900000000000002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191</v>
      </c>
      <c r="AT140" s="222" t="s">
        <v>156</v>
      </c>
      <c r="AU140" s="222" t="s">
        <v>86</v>
      </c>
      <c r="AY140" s="16" t="s">
        <v>155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84</v>
      </c>
      <c r="BK140" s="223">
        <f>ROUND(I140*H140,2)</f>
        <v>0</v>
      </c>
      <c r="BL140" s="16" t="s">
        <v>191</v>
      </c>
      <c r="BM140" s="222" t="s">
        <v>2097</v>
      </c>
    </row>
    <row r="141" s="11" customFormat="1" ht="22.8" customHeight="1">
      <c r="A141" s="11"/>
      <c r="B141" s="196"/>
      <c r="C141" s="197"/>
      <c r="D141" s="198" t="s">
        <v>75</v>
      </c>
      <c r="E141" s="267" t="s">
        <v>2098</v>
      </c>
      <c r="F141" s="267" t="s">
        <v>2099</v>
      </c>
      <c r="G141" s="197"/>
      <c r="H141" s="197"/>
      <c r="I141" s="200"/>
      <c r="J141" s="268">
        <f>BK141</f>
        <v>0</v>
      </c>
      <c r="K141" s="197"/>
      <c r="L141" s="202"/>
      <c r="M141" s="203"/>
      <c r="N141" s="204"/>
      <c r="O141" s="204"/>
      <c r="P141" s="205">
        <f>SUM(P142:P156)</f>
        <v>0</v>
      </c>
      <c r="Q141" s="204"/>
      <c r="R141" s="205">
        <f>SUM(R142:R156)</f>
        <v>0.20029</v>
      </c>
      <c r="S141" s="204"/>
      <c r="T141" s="206">
        <f>SUM(T142:T156)</f>
        <v>0.3674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7" t="s">
        <v>86</v>
      </c>
      <c r="AT141" s="208" t="s">
        <v>75</v>
      </c>
      <c r="AU141" s="208" t="s">
        <v>84</v>
      </c>
      <c r="AY141" s="207" t="s">
        <v>155</v>
      </c>
      <c r="BK141" s="209">
        <f>SUM(BK142:BK156)</f>
        <v>0</v>
      </c>
    </row>
    <row r="142" s="2" customFormat="1" ht="21.75" customHeight="1">
      <c r="A142" s="37"/>
      <c r="B142" s="38"/>
      <c r="C142" s="210" t="s">
        <v>197</v>
      </c>
      <c r="D142" s="210" t="s">
        <v>156</v>
      </c>
      <c r="E142" s="211" t="s">
        <v>2100</v>
      </c>
      <c r="F142" s="212" t="s">
        <v>2101</v>
      </c>
      <c r="G142" s="213" t="s">
        <v>175</v>
      </c>
      <c r="H142" s="214">
        <v>105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41</v>
      </c>
      <c r="O142" s="90"/>
      <c r="P142" s="220">
        <f>O142*H142</f>
        <v>0</v>
      </c>
      <c r="Q142" s="220">
        <v>2.0000000000000002E-05</v>
      </c>
      <c r="R142" s="220">
        <f>Q142*H142</f>
        <v>0.0021000000000000003</v>
      </c>
      <c r="S142" s="220">
        <v>0.001</v>
      </c>
      <c r="T142" s="221">
        <f>S142*H142</f>
        <v>0.105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191</v>
      </c>
      <c r="AT142" s="222" t="s">
        <v>156</v>
      </c>
      <c r="AU142" s="222" t="s">
        <v>86</v>
      </c>
      <c r="AY142" s="16" t="s">
        <v>155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84</v>
      </c>
      <c r="BK142" s="223">
        <f>ROUND(I142*H142,2)</f>
        <v>0</v>
      </c>
      <c r="BL142" s="16" t="s">
        <v>191</v>
      </c>
      <c r="BM142" s="222" t="s">
        <v>2102</v>
      </c>
    </row>
    <row r="143" s="2" customFormat="1" ht="21.75" customHeight="1">
      <c r="A143" s="37"/>
      <c r="B143" s="38"/>
      <c r="C143" s="210" t="s">
        <v>205</v>
      </c>
      <c r="D143" s="210" t="s">
        <v>156</v>
      </c>
      <c r="E143" s="211" t="s">
        <v>2103</v>
      </c>
      <c r="F143" s="212" t="s">
        <v>2104</v>
      </c>
      <c r="G143" s="213" t="s">
        <v>175</v>
      </c>
      <c r="H143" s="214">
        <v>82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41</v>
      </c>
      <c r="O143" s="90"/>
      <c r="P143" s="220">
        <f>O143*H143</f>
        <v>0</v>
      </c>
      <c r="Q143" s="220">
        <v>2.0000000000000002E-05</v>
      </c>
      <c r="R143" s="220">
        <f>Q143*H143</f>
        <v>0.0016400000000000002</v>
      </c>
      <c r="S143" s="220">
        <v>0.0032000000000000002</v>
      </c>
      <c r="T143" s="221">
        <f>S143*H143</f>
        <v>0.26240000000000002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191</v>
      </c>
      <c r="AT143" s="222" t="s">
        <v>156</v>
      </c>
      <c r="AU143" s="222" t="s">
        <v>86</v>
      </c>
      <c r="AY143" s="16" t="s">
        <v>155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84</v>
      </c>
      <c r="BK143" s="223">
        <f>ROUND(I143*H143,2)</f>
        <v>0</v>
      </c>
      <c r="BL143" s="16" t="s">
        <v>191</v>
      </c>
      <c r="BM143" s="222" t="s">
        <v>2105</v>
      </c>
    </row>
    <row r="144" s="2" customFormat="1" ht="24.15" customHeight="1">
      <c r="A144" s="37"/>
      <c r="B144" s="38"/>
      <c r="C144" s="210" t="s">
        <v>210</v>
      </c>
      <c r="D144" s="210" t="s">
        <v>156</v>
      </c>
      <c r="E144" s="211" t="s">
        <v>2106</v>
      </c>
      <c r="F144" s="212" t="s">
        <v>2107</v>
      </c>
      <c r="G144" s="213" t="s">
        <v>175</v>
      </c>
      <c r="H144" s="214">
        <v>115</v>
      </c>
      <c r="I144" s="215"/>
      <c r="J144" s="216">
        <f>ROUND(I144*H144,2)</f>
        <v>0</v>
      </c>
      <c r="K144" s="217"/>
      <c r="L144" s="43"/>
      <c r="M144" s="218" t="s">
        <v>1</v>
      </c>
      <c r="N144" s="219" t="s">
        <v>41</v>
      </c>
      <c r="O144" s="90"/>
      <c r="P144" s="220">
        <f>O144*H144</f>
        <v>0</v>
      </c>
      <c r="Q144" s="220">
        <v>0.00059999999999999995</v>
      </c>
      <c r="R144" s="220">
        <f>Q144*H144</f>
        <v>0.068999999999999992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191</v>
      </c>
      <c r="AT144" s="222" t="s">
        <v>156</v>
      </c>
      <c r="AU144" s="222" t="s">
        <v>86</v>
      </c>
      <c r="AY144" s="16" t="s">
        <v>155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84</v>
      </c>
      <c r="BK144" s="223">
        <f>ROUND(I144*H144,2)</f>
        <v>0</v>
      </c>
      <c r="BL144" s="16" t="s">
        <v>191</v>
      </c>
      <c r="BM144" s="222" t="s">
        <v>2108</v>
      </c>
    </row>
    <row r="145" s="2" customFormat="1" ht="24.15" customHeight="1">
      <c r="A145" s="37"/>
      <c r="B145" s="38"/>
      <c r="C145" s="210" t="s">
        <v>153</v>
      </c>
      <c r="D145" s="210" t="s">
        <v>156</v>
      </c>
      <c r="E145" s="211" t="s">
        <v>2109</v>
      </c>
      <c r="F145" s="212" t="s">
        <v>2110</v>
      </c>
      <c r="G145" s="213" t="s">
        <v>175</v>
      </c>
      <c r="H145" s="214">
        <v>52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41</v>
      </c>
      <c r="O145" s="90"/>
      <c r="P145" s="220">
        <f>O145*H145</f>
        <v>0</v>
      </c>
      <c r="Q145" s="220">
        <v>0.00091</v>
      </c>
      <c r="R145" s="220">
        <f>Q145*H145</f>
        <v>0.047320000000000001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191</v>
      </c>
      <c r="AT145" s="222" t="s">
        <v>156</v>
      </c>
      <c r="AU145" s="222" t="s">
        <v>86</v>
      </c>
      <c r="AY145" s="16" t="s">
        <v>155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84</v>
      </c>
      <c r="BK145" s="223">
        <f>ROUND(I145*H145,2)</f>
        <v>0</v>
      </c>
      <c r="BL145" s="16" t="s">
        <v>191</v>
      </c>
      <c r="BM145" s="222" t="s">
        <v>2111</v>
      </c>
    </row>
    <row r="146" s="2" customFormat="1" ht="24.15" customHeight="1">
      <c r="A146" s="37"/>
      <c r="B146" s="38"/>
      <c r="C146" s="210" t="s">
        <v>219</v>
      </c>
      <c r="D146" s="210" t="s">
        <v>156</v>
      </c>
      <c r="E146" s="211" t="s">
        <v>2112</v>
      </c>
      <c r="F146" s="212" t="s">
        <v>2113</v>
      </c>
      <c r="G146" s="213" t="s">
        <v>175</v>
      </c>
      <c r="H146" s="214">
        <v>32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41</v>
      </c>
      <c r="O146" s="90"/>
      <c r="P146" s="220">
        <f>O146*H146</f>
        <v>0</v>
      </c>
      <c r="Q146" s="220">
        <v>0.00091</v>
      </c>
      <c r="R146" s="220">
        <f>Q146*H146</f>
        <v>0.02912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191</v>
      </c>
      <c r="AT146" s="222" t="s">
        <v>156</v>
      </c>
      <c r="AU146" s="222" t="s">
        <v>86</v>
      </c>
      <c r="AY146" s="16" t="s">
        <v>155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84</v>
      </c>
      <c r="BK146" s="223">
        <f>ROUND(I146*H146,2)</f>
        <v>0</v>
      </c>
      <c r="BL146" s="16" t="s">
        <v>191</v>
      </c>
      <c r="BM146" s="222" t="s">
        <v>2114</v>
      </c>
    </row>
    <row r="147" s="2" customFormat="1" ht="24.15" customHeight="1">
      <c r="A147" s="37"/>
      <c r="B147" s="38"/>
      <c r="C147" s="210" t="s">
        <v>224</v>
      </c>
      <c r="D147" s="210" t="s">
        <v>156</v>
      </c>
      <c r="E147" s="211" t="s">
        <v>2115</v>
      </c>
      <c r="F147" s="212" t="s">
        <v>2116</v>
      </c>
      <c r="G147" s="213" t="s">
        <v>175</v>
      </c>
      <c r="H147" s="214">
        <v>16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41</v>
      </c>
      <c r="O147" s="90"/>
      <c r="P147" s="220">
        <f>O147*H147</f>
        <v>0</v>
      </c>
      <c r="Q147" s="220">
        <v>0.0011800000000000001</v>
      </c>
      <c r="R147" s="220">
        <f>Q147*H147</f>
        <v>0.018880000000000001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191</v>
      </c>
      <c r="AT147" s="222" t="s">
        <v>156</v>
      </c>
      <c r="AU147" s="222" t="s">
        <v>86</v>
      </c>
      <c r="AY147" s="16" t="s">
        <v>155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84</v>
      </c>
      <c r="BK147" s="223">
        <f>ROUND(I147*H147,2)</f>
        <v>0</v>
      </c>
      <c r="BL147" s="16" t="s">
        <v>191</v>
      </c>
      <c r="BM147" s="222" t="s">
        <v>2117</v>
      </c>
    </row>
    <row r="148" s="2" customFormat="1" ht="24.15" customHeight="1">
      <c r="A148" s="37"/>
      <c r="B148" s="38"/>
      <c r="C148" s="210" t="s">
        <v>248</v>
      </c>
      <c r="D148" s="210" t="s">
        <v>156</v>
      </c>
      <c r="E148" s="211" t="s">
        <v>2118</v>
      </c>
      <c r="F148" s="212" t="s">
        <v>2119</v>
      </c>
      <c r="G148" s="213" t="s">
        <v>189</v>
      </c>
      <c r="H148" s="214">
        <v>2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41</v>
      </c>
      <c r="O148" s="90"/>
      <c r="P148" s="220">
        <f>O148*H148</f>
        <v>0</v>
      </c>
      <c r="Q148" s="220">
        <v>0.00029999999999999997</v>
      </c>
      <c r="R148" s="220">
        <f>Q148*H148</f>
        <v>0.00059999999999999995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191</v>
      </c>
      <c r="AT148" s="222" t="s">
        <v>156</v>
      </c>
      <c r="AU148" s="222" t="s">
        <v>86</v>
      </c>
      <c r="AY148" s="16" t="s">
        <v>155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84</v>
      </c>
      <c r="BK148" s="223">
        <f>ROUND(I148*H148,2)</f>
        <v>0</v>
      </c>
      <c r="BL148" s="16" t="s">
        <v>191</v>
      </c>
      <c r="BM148" s="222" t="s">
        <v>2120</v>
      </c>
    </row>
    <row r="149" s="2" customFormat="1" ht="24.15" customHeight="1">
      <c r="A149" s="37"/>
      <c r="B149" s="38"/>
      <c r="C149" s="210" t="s">
        <v>8</v>
      </c>
      <c r="D149" s="210" t="s">
        <v>156</v>
      </c>
      <c r="E149" s="211" t="s">
        <v>2121</v>
      </c>
      <c r="F149" s="212" t="s">
        <v>2122</v>
      </c>
      <c r="G149" s="213" t="s">
        <v>189</v>
      </c>
      <c r="H149" s="214">
        <v>2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41</v>
      </c>
      <c r="O149" s="90"/>
      <c r="P149" s="220">
        <f>O149*H149</f>
        <v>0</v>
      </c>
      <c r="Q149" s="220">
        <v>0.00032000000000000003</v>
      </c>
      <c r="R149" s="220">
        <f>Q149*H149</f>
        <v>0.00064000000000000005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191</v>
      </c>
      <c r="AT149" s="222" t="s">
        <v>156</v>
      </c>
      <c r="AU149" s="222" t="s">
        <v>86</v>
      </c>
      <c r="AY149" s="16" t="s">
        <v>155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84</v>
      </c>
      <c r="BK149" s="223">
        <f>ROUND(I149*H149,2)</f>
        <v>0</v>
      </c>
      <c r="BL149" s="16" t="s">
        <v>191</v>
      </c>
      <c r="BM149" s="222" t="s">
        <v>2123</v>
      </c>
    </row>
    <row r="150" s="2" customFormat="1" ht="21.75" customHeight="1">
      <c r="A150" s="37"/>
      <c r="B150" s="38"/>
      <c r="C150" s="210" t="s">
        <v>191</v>
      </c>
      <c r="D150" s="210" t="s">
        <v>156</v>
      </c>
      <c r="E150" s="211" t="s">
        <v>2124</v>
      </c>
      <c r="F150" s="212" t="s">
        <v>2125</v>
      </c>
      <c r="G150" s="213" t="s">
        <v>189</v>
      </c>
      <c r="H150" s="214">
        <v>10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41</v>
      </c>
      <c r="O150" s="90"/>
      <c r="P150" s="220">
        <f>O150*H150</f>
        <v>0</v>
      </c>
      <c r="Q150" s="220">
        <v>0.00054000000000000001</v>
      </c>
      <c r="R150" s="220">
        <f>Q150*H150</f>
        <v>0.0054000000000000003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191</v>
      </c>
      <c r="AT150" s="222" t="s">
        <v>156</v>
      </c>
      <c r="AU150" s="222" t="s">
        <v>86</v>
      </c>
      <c r="AY150" s="16" t="s">
        <v>155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84</v>
      </c>
      <c r="BK150" s="223">
        <f>ROUND(I150*H150,2)</f>
        <v>0</v>
      </c>
      <c r="BL150" s="16" t="s">
        <v>191</v>
      </c>
      <c r="BM150" s="222" t="s">
        <v>2126</v>
      </c>
    </row>
    <row r="151" s="2" customFormat="1" ht="21.75" customHeight="1">
      <c r="A151" s="37"/>
      <c r="B151" s="38"/>
      <c r="C151" s="210" t="s">
        <v>311</v>
      </c>
      <c r="D151" s="210" t="s">
        <v>156</v>
      </c>
      <c r="E151" s="211" t="s">
        <v>2127</v>
      </c>
      <c r="F151" s="212" t="s">
        <v>2128</v>
      </c>
      <c r="G151" s="213" t="s">
        <v>189</v>
      </c>
      <c r="H151" s="214">
        <v>14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41</v>
      </c>
      <c r="O151" s="90"/>
      <c r="P151" s="220">
        <f>O151*H151</f>
        <v>0</v>
      </c>
      <c r="Q151" s="220">
        <v>0.00059999999999999995</v>
      </c>
      <c r="R151" s="220">
        <f>Q151*H151</f>
        <v>0.0083999999999999995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191</v>
      </c>
      <c r="AT151" s="222" t="s">
        <v>156</v>
      </c>
      <c r="AU151" s="222" t="s">
        <v>86</v>
      </c>
      <c r="AY151" s="16" t="s">
        <v>155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84</v>
      </c>
      <c r="BK151" s="223">
        <f>ROUND(I151*H151,2)</f>
        <v>0</v>
      </c>
      <c r="BL151" s="16" t="s">
        <v>191</v>
      </c>
      <c r="BM151" s="222" t="s">
        <v>2129</v>
      </c>
    </row>
    <row r="152" s="2" customFormat="1" ht="21.75" customHeight="1">
      <c r="A152" s="37"/>
      <c r="B152" s="38"/>
      <c r="C152" s="210" t="s">
        <v>320</v>
      </c>
      <c r="D152" s="210" t="s">
        <v>156</v>
      </c>
      <c r="E152" s="211" t="s">
        <v>2130</v>
      </c>
      <c r="F152" s="212" t="s">
        <v>2131</v>
      </c>
      <c r="G152" s="213" t="s">
        <v>189</v>
      </c>
      <c r="H152" s="214">
        <v>4</v>
      </c>
      <c r="I152" s="215"/>
      <c r="J152" s="216">
        <f>ROUND(I152*H152,2)</f>
        <v>0</v>
      </c>
      <c r="K152" s="217"/>
      <c r="L152" s="43"/>
      <c r="M152" s="218" t="s">
        <v>1</v>
      </c>
      <c r="N152" s="219" t="s">
        <v>41</v>
      </c>
      <c r="O152" s="90"/>
      <c r="P152" s="220">
        <f>O152*H152</f>
        <v>0</v>
      </c>
      <c r="Q152" s="220">
        <v>0.00069999999999999999</v>
      </c>
      <c r="R152" s="220">
        <f>Q152*H152</f>
        <v>0.0028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191</v>
      </c>
      <c r="AT152" s="222" t="s">
        <v>156</v>
      </c>
      <c r="AU152" s="222" t="s">
        <v>86</v>
      </c>
      <c r="AY152" s="16" t="s">
        <v>155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84</v>
      </c>
      <c r="BK152" s="223">
        <f>ROUND(I152*H152,2)</f>
        <v>0</v>
      </c>
      <c r="BL152" s="16" t="s">
        <v>191</v>
      </c>
      <c r="BM152" s="222" t="s">
        <v>2132</v>
      </c>
    </row>
    <row r="153" s="2" customFormat="1" ht="33" customHeight="1">
      <c r="A153" s="37"/>
      <c r="B153" s="38"/>
      <c r="C153" s="210" t="s">
        <v>326</v>
      </c>
      <c r="D153" s="210" t="s">
        <v>156</v>
      </c>
      <c r="E153" s="211" t="s">
        <v>2133</v>
      </c>
      <c r="F153" s="212" t="s">
        <v>2134</v>
      </c>
      <c r="G153" s="213" t="s">
        <v>175</v>
      </c>
      <c r="H153" s="214">
        <v>185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41</v>
      </c>
      <c r="O153" s="90"/>
      <c r="P153" s="220">
        <f>O153*H153</f>
        <v>0</v>
      </c>
      <c r="Q153" s="220">
        <v>6.9999999999999994E-05</v>
      </c>
      <c r="R153" s="220">
        <f>Q153*H153</f>
        <v>0.01295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191</v>
      </c>
      <c r="AT153" s="222" t="s">
        <v>156</v>
      </c>
      <c r="AU153" s="222" t="s">
        <v>86</v>
      </c>
      <c r="AY153" s="16" t="s">
        <v>155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84</v>
      </c>
      <c r="BK153" s="223">
        <f>ROUND(I153*H153,2)</f>
        <v>0</v>
      </c>
      <c r="BL153" s="16" t="s">
        <v>191</v>
      </c>
      <c r="BM153" s="222" t="s">
        <v>2135</v>
      </c>
    </row>
    <row r="154" s="2" customFormat="1" ht="33" customHeight="1">
      <c r="A154" s="37"/>
      <c r="B154" s="38"/>
      <c r="C154" s="210" t="s">
        <v>267</v>
      </c>
      <c r="D154" s="210" t="s">
        <v>156</v>
      </c>
      <c r="E154" s="211" t="s">
        <v>2136</v>
      </c>
      <c r="F154" s="212" t="s">
        <v>2137</v>
      </c>
      <c r="G154" s="213" t="s">
        <v>175</v>
      </c>
      <c r="H154" s="214">
        <v>16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41</v>
      </c>
      <c r="O154" s="90"/>
      <c r="P154" s="220">
        <f>O154*H154</f>
        <v>0</v>
      </c>
      <c r="Q154" s="220">
        <v>9.0000000000000006E-05</v>
      </c>
      <c r="R154" s="220">
        <f>Q154*H154</f>
        <v>0.0014400000000000001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191</v>
      </c>
      <c r="AT154" s="222" t="s">
        <v>156</v>
      </c>
      <c r="AU154" s="222" t="s">
        <v>86</v>
      </c>
      <c r="AY154" s="16" t="s">
        <v>155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84</v>
      </c>
      <c r="BK154" s="223">
        <f>ROUND(I154*H154,2)</f>
        <v>0</v>
      </c>
      <c r="BL154" s="16" t="s">
        <v>191</v>
      </c>
      <c r="BM154" s="222" t="s">
        <v>2138</v>
      </c>
    </row>
    <row r="155" s="2" customFormat="1" ht="24.15" customHeight="1">
      <c r="A155" s="37"/>
      <c r="B155" s="38"/>
      <c r="C155" s="210" t="s">
        <v>7</v>
      </c>
      <c r="D155" s="210" t="s">
        <v>156</v>
      </c>
      <c r="E155" s="211" t="s">
        <v>2139</v>
      </c>
      <c r="F155" s="212" t="s">
        <v>2140</v>
      </c>
      <c r="G155" s="213" t="s">
        <v>340</v>
      </c>
      <c r="H155" s="214">
        <v>0.20000000000000001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41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191</v>
      </c>
      <c r="AT155" s="222" t="s">
        <v>156</v>
      </c>
      <c r="AU155" s="222" t="s">
        <v>86</v>
      </c>
      <c r="AY155" s="16" t="s">
        <v>155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84</v>
      </c>
      <c r="BK155" s="223">
        <f>ROUND(I155*H155,2)</f>
        <v>0</v>
      </c>
      <c r="BL155" s="16" t="s">
        <v>191</v>
      </c>
      <c r="BM155" s="222" t="s">
        <v>2141</v>
      </c>
    </row>
    <row r="156" s="2" customFormat="1" ht="24.15" customHeight="1">
      <c r="A156" s="37"/>
      <c r="B156" s="38"/>
      <c r="C156" s="210" t="s">
        <v>258</v>
      </c>
      <c r="D156" s="210" t="s">
        <v>156</v>
      </c>
      <c r="E156" s="211" t="s">
        <v>2142</v>
      </c>
      <c r="F156" s="212" t="s">
        <v>2143</v>
      </c>
      <c r="G156" s="213" t="s">
        <v>340</v>
      </c>
      <c r="H156" s="214">
        <v>0.20000000000000001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41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191</v>
      </c>
      <c r="AT156" s="222" t="s">
        <v>156</v>
      </c>
      <c r="AU156" s="222" t="s">
        <v>86</v>
      </c>
      <c r="AY156" s="16" t="s">
        <v>155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84</v>
      </c>
      <c r="BK156" s="223">
        <f>ROUND(I156*H156,2)</f>
        <v>0</v>
      </c>
      <c r="BL156" s="16" t="s">
        <v>191</v>
      </c>
      <c r="BM156" s="222" t="s">
        <v>2144</v>
      </c>
    </row>
    <row r="157" s="11" customFormat="1" ht="22.8" customHeight="1">
      <c r="A157" s="11"/>
      <c r="B157" s="196"/>
      <c r="C157" s="197"/>
      <c r="D157" s="198" t="s">
        <v>75</v>
      </c>
      <c r="E157" s="267" t="s">
        <v>2145</v>
      </c>
      <c r="F157" s="267" t="s">
        <v>2146</v>
      </c>
      <c r="G157" s="197"/>
      <c r="H157" s="197"/>
      <c r="I157" s="200"/>
      <c r="J157" s="268">
        <f>BK157</f>
        <v>0</v>
      </c>
      <c r="K157" s="197"/>
      <c r="L157" s="202"/>
      <c r="M157" s="203"/>
      <c r="N157" s="204"/>
      <c r="O157" s="204"/>
      <c r="P157" s="205">
        <f>SUM(P158:P174)</f>
        <v>0</v>
      </c>
      <c r="Q157" s="204"/>
      <c r="R157" s="205">
        <f>SUM(R158:R174)</f>
        <v>0.014070000000000001</v>
      </c>
      <c r="S157" s="204"/>
      <c r="T157" s="206">
        <f>SUM(T158:T174)</f>
        <v>0.0080999999999999996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7" t="s">
        <v>86</v>
      </c>
      <c r="AT157" s="208" t="s">
        <v>75</v>
      </c>
      <c r="AU157" s="208" t="s">
        <v>84</v>
      </c>
      <c r="AY157" s="207" t="s">
        <v>155</v>
      </c>
      <c r="BK157" s="209">
        <f>SUM(BK158:BK174)</f>
        <v>0</v>
      </c>
    </row>
    <row r="158" s="2" customFormat="1" ht="16.5" customHeight="1">
      <c r="A158" s="37"/>
      <c r="B158" s="38"/>
      <c r="C158" s="247" t="s">
        <v>283</v>
      </c>
      <c r="D158" s="247" t="s">
        <v>220</v>
      </c>
      <c r="E158" s="248" t="s">
        <v>2147</v>
      </c>
      <c r="F158" s="249" t="s">
        <v>2148</v>
      </c>
      <c r="G158" s="250" t="s">
        <v>189</v>
      </c>
      <c r="H158" s="251">
        <v>3</v>
      </c>
      <c r="I158" s="252"/>
      <c r="J158" s="253">
        <f>ROUND(I158*H158,2)</f>
        <v>0</v>
      </c>
      <c r="K158" s="254"/>
      <c r="L158" s="255"/>
      <c r="M158" s="256" t="s">
        <v>1</v>
      </c>
      <c r="N158" s="257" t="s">
        <v>41</v>
      </c>
      <c r="O158" s="90"/>
      <c r="P158" s="220">
        <f>O158*H158</f>
        <v>0</v>
      </c>
      <c r="Q158" s="220">
        <v>0.00044000000000000002</v>
      </c>
      <c r="R158" s="220">
        <f>Q158*H158</f>
        <v>0.00132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343</v>
      </c>
      <c r="AT158" s="222" t="s">
        <v>220</v>
      </c>
      <c r="AU158" s="222" t="s">
        <v>86</v>
      </c>
      <c r="AY158" s="16" t="s">
        <v>155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84</v>
      </c>
      <c r="BK158" s="223">
        <f>ROUND(I158*H158,2)</f>
        <v>0</v>
      </c>
      <c r="BL158" s="16" t="s">
        <v>191</v>
      </c>
      <c r="BM158" s="222" t="s">
        <v>2149</v>
      </c>
    </row>
    <row r="159" s="2" customFormat="1" ht="16.5" customHeight="1">
      <c r="A159" s="37"/>
      <c r="B159" s="38"/>
      <c r="C159" s="247" t="s">
        <v>269</v>
      </c>
      <c r="D159" s="247" t="s">
        <v>220</v>
      </c>
      <c r="E159" s="248" t="s">
        <v>2150</v>
      </c>
      <c r="F159" s="249" t="s">
        <v>2151</v>
      </c>
      <c r="G159" s="250" t="s">
        <v>189</v>
      </c>
      <c r="H159" s="251">
        <v>3</v>
      </c>
      <c r="I159" s="252"/>
      <c r="J159" s="253">
        <f>ROUND(I159*H159,2)</f>
        <v>0</v>
      </c>
      <c r="K159" s="254"/>
      <c r="L159" s="255"/>
      <c r="M159" s="256" t="s">
        <v>1</v>
      </c>
      <c r="N159" s="257" t="s">
        <v>41</v>
      </c>
      <c r="O159" s="90"/>
      <c r="P159" s="220">
        <f>O159*H159</f>
        <v>0</v>
      </c>
      <c r="Q159" s="220">
        <v>0.00021000000000000001</v>
      </c>
      <c r="R159" s="220">
        <f>Q159*H159</f>
        <v>0.00063000000000000003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343</v>
      </c>
      <c r="AT159" s="222" t="s">
        <v>220</v>
      </c>
      <c r="AU159" s="222" t="s">
        <v>86</v>
      </c>
      <c r="AY159" s="16" t="s">
        <v>155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84</v>
      </c>
      <c r="BK159" s="223">
        <f>ROUND(I159*H159,2)</f>
        <v>0</v>
      </c>
      <c r="BL159" s="16" t="s">
        <v>191</v>
      </c>
      <c r="BM159" s="222" t="s">
        <v>2152</v>
      </c>
    </row>
    <row r="160" s="2" customFormat="1" ht="21.75" customHeight="1">
      <c r="A160" s="37"/>
      <c r="B160" s="38"/>
      <c r="C160" s="210" t="s">
        <v>273</v>
      </c>
      <c r="D160" s="210" t="s">
        <v>156</v>
      </c>
      <c r="E160" s="211" t="s">
        <v>2153</v>
      </c>
      <c r="F160" s="212" t="s">
        <v>2154</v>
      </c>
      <c r="G160" s="213" t="s">
        <v>189</v>
      </c>
      <c r="H160" s="214">
        <v>18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41</v>
      </c>
      <c r="O160" s="90"/>
      <c r="P160" s="220">
        <f>O160*H160</f>
        <v>0</v>
      </c>
      <c r="Q160" s="220">
        <v>9.0000000000000006E-05</v>
      </c>
      <c r="R160" s="220">
        <f>Q160*H160</f>
        <v>0.0016200000000000001</v>
      </c>
      <c r="S160" s="220">
        <v>0.00044999999999999999</v>
      </c>
      <c r="T160" s="221">
        <f>S160*H160</f>
        <v>0.0080999999999999996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191</v>
      </c>
      <c r="AT160" s="222" t="s">
        <v>156</v>
      </c>
      <c r="AU160" s="222" t="s">
        <v>86</v>
      </c>
      <c r="AY160" s="16" t="s">
        <v>155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84</v>
      </c>
      <c r="BK160" s="223">
        <f>ROUND(I160*H160,2)</f>
        <v>0</v>
      </c>
      <c r="BL160" s="16" t="s">
        <v>191</v>
      </c>
      <c r="BM160" s="222" t="s">
        <v>2155</v>
      </c>
    </row>
    <row r="161" s="2" customFormat="1" ht="16.5" customHeight="1">
      <c r="A161" s="37"/>
      <c r="B161" s="38"/>
      <c r="C161" s="210" t="s">
        <v>277</v>
      </c>
      <c r="D161" s="210" t="s">
        <v>156</v>
      </c>
      <c r="E161" s="211" t="s">
        <v>2156</v>
      </c>
      <c r="F161" s="212" t="s">
        <v>2157</v>
      </c>
      <c r="G161" s="213" t="s">
        <v>189</v>
      </c>
      <c r="H161" s="214">
        <v>9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41</v>
      </c>
      <c r="O161" s="90"/>
      <c r="P161" s="220">
        <f>O161*H161</f>
        <v>0</v>
      </c>
      <c r="Q161" s="220">
        <v>8.0000000000000007E-05</v>
      </c>
      <c r="R161" s="220">
        <f>Q161*H161</f>
        <v>0.00072000000000000005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191</v>
      </c>
      <c r="AT161" s="222" t="s">
        <v>156</v>
      </c>
      <c r="AU161" s="222" t="s">
        <v>86</v>
      </c>
      <c r="AY161" s="16" t="s">
        <v>155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84</v>
      </c>
      <c r="BK161" s="223">
        <f>ROUND(I161*H161,2)</f>
        <v>0</v>
      </c>
      <c r="BL161" s="16" t="s">
        <v>191</v>
      </c>
      <c r="BM161" s="222" t="s">
        <v>2158</v>
      </c>
    </row>
    <row r="162" s="2" customFormat="1" ht="21.75" customHeight="1">
      <c r="A162" s="37"/>
      <c r="B162" s="38"/>
      <c r="C162" s="247" t="s">
        <v>280</v>
      </c>
      <c r="D162" s="247" t="s">
        <v>220</v>
      </c>
      <c r="E162" s="248" t="s">
        <v>2159</v>
      </c>
      <c r="F162" s="249" t="s">
        <v>2160</v>
      </c>
      <c r="G162" s="250" t="s">
        <v>189</v>
      </c>
      <c r="H162" s="251">
        <v>7</v>
      </c>
      <c r="I162" s="252"/>
      <c r="J162" s="253">
        <f>ROUND(I162*H162,2)</f>
        <v>0</v>
      </c>
      <c r="K162" s="254"/>
      <c r="L162" s="255"/>
      <c r="M162" s="256" t="s">
        <v>1</v>
      </c>
      <c r="N162" s="257" t="s">
        <v>41</v>
      </c>
      <c r="O162" s="90"/>
      <c r="P162" s="220">
        <f>O162*H162</f>
        <v>0</v>
      </c>
      <c r="Q162" s="220">
        <v>0.00044000000000000002</v>
      </c>
      <c r="R162" s="220">
        <f>Q162*H162</f>
        <v>0.0030800000000000003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343</v>
      </c>
      <c r="AT162" s="222" t="s">
        <v>220</v>
      </c>
      <c r="AU162" s="222" t="s">
        <v>86</v>
      </c>
      <c r="AY162" s="16" t="s">
        <v>155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84</v>
      </c>
      <c r="BK162" s="223">
        <f>ROUND(I162*H162,2)</f>
        <v>0</v>
      </c>
      <c r="BL162" s="16" t="s">
        <v>191</v>
      </c>
      <c r="BM162" s="222" t="s">
        <v>2161</v>
      </c>
    </row>
    <row r="163" s="2" customFormat="1" ht="24.15" customHeight="1">
      <c r="A163" s="37"/>
      <c r="B163" s="38"/>
      <c r="C163" s="247" t="s">
        <v>292</v>
      </c>
      <c r="D163" s="247" t="s">
        <v>220</v>
      </c>
      <c r="E163" s="248" t="s">
        <v>2162</v>
      </c>
      <c r="F163" s="249" t="s">
        <v>2163</v>
      </c>
      <c r="G163" s="250" t="s">
        <v>189</v>
      </c>
      <c r="H163" s="251">
        <v>7</v>
      </c>
      <c r="I163" s="252"/>
      <c r="J163" s="253">
        <f>ROUND(I163*H163,2)</f>
        <v>0</v>
      </c>
      <c r="K163" s="254"/>
      <c r="L163" s="255"/>
      <c r="M163" s="256" t="s">
        <v>1</v>
      </c>
      <c r="N163" s="257" t="s">
        <v>41</v>
      </c>
      <c r="O163" s="90"/>
      <c r="P163" s="220">
        <f>O163*H163</f>
        <v>0</v>
      </c>
      <c r="Q163" s="220">
        <v>0.00021000000000000001</v>
      </c>
      <c r="R163" s="220">
        <f>Q163*H163</f>
        <v>0.00147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343</v>
      </c>
      <c r="AT163" s="222" t="s">
        <v>220</v>
      </c>
      <c r="AU163" s="222" t="s">
        <v>86</v>
      </c>
      <c r="AY163" s="16" t="s">
        <v>155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84</v>
      </c>
      <c r="BK163" s="223">
        <f>ROUND(I163*H163,2)</f>
        <v>0</v>
      </c>
      <c r="BL163" s="16" t="s">
        <v>191</v>
      </c>
      <c r="BM163" s="222" t="s">
        <v>2164</v>
      </c>
    </row>
    <row r="164" s="2" customFormat="1" ht="37.8" customHeight="1">
      <c r="A164" s="37"/>
      <c r="B164" s="38"/>
      <c r="C164" s="247" t="s">
        <v>298</v>
      </c>
      <c r="D164" s="247" t="s">
        <v>220</v>
      </c>
      <c r="E164" s="248" t="s">
        <v>2165</v>
      </c>
      <c r="F164" s="249" t="s">
        <v>2166</v>
      </c>
      <c r="G164" s="250" t="s">
        <v>189</v>
      </c>
      <c r="H164" s="251">
        <v>2</v>
      </c>
      <c r="I164" s="252"/>
      <c r="J164" s="253">
        <f>ROUND(I164*H164,2)</f>
        <v>0</v>
      </c>
      <c r="K164" s="254"/>
      <c r="L164" s="255"/>
      <c r="M164" s="256" t="s">
        <v>1</v>
      </c>
      <c r="N164" s="257" t="s">
        <v>41</v>
      </c>
      <c r="O164" s="90"/>
      <c r="P164" s="220">
        <f>O164*H164</f>
        <v>0</v>
      </c>
      <c r="Q164" s="220">
        <v>0.00016000000000000001</v>
      </c>
      <c r="R164" s="220">
        <f>Q164*H164</f>
        <v>0.00032000000000000003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343</v>
      </c>
      <c r="AT164" s="222" t="s">
        <v>220</v>
      </c>
      <c r="AU164" s="222" t="s">
        <v>86</v>
      </c>
      <c r="AY164" s="16" t="s">
        <v>155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84</v>
      </c>
      <c r="BK164" s="223">
        <f>ROUND(I164*H164,2)</f>
        <v>0</v>
      </c>
      <c r="BL164" s="16" t="s">
        <v>191</v>
      </c>
      <c r="BM164" s="222" t="s">
        <v>2167</v>
      </c>
    </row>
    <row r="165" s="2" customFormat="1" ht="16.5" customHeight="1">
      <c r="A165" s="37"/>
      <c r="B165" s="38"/>
      <c r="C165" s="210" t="s">
        <v>303</v>
      </c>
      <c r="D165" s="210" t="s">
        <v>156</v>
      </c>
      <c r="E165" s="211" t="s">
        <v>2168</v>
      </c>
      <c r="F165" s="212" t="s">
        <v>2169</v>
      </c>
      <c r="G165" s="213" t="s">
        <v>189</v>
      </c>
      <c r="H165" s="214">
        <v>12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41</v>
      </c>
      <c r="O165" s="90"/>
      <c r="P165" s="220">
        <f>O165*H165</f>
        <v>0</v>
      </c>
      <c r="Q165" s="220">
        <v>0.00010000000000000001</v>
      </c>
      <c r="R165" s="220">
        <f>Q165*H165</f>
        <v>0.0012000000000000001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191</v>
      </c>
      <c r="AT165" s="222" t="s">
        <v>156</v>
      </c>
      <c r="AU165" s="222" t="s">
        <v>86</v>
      </c>
      <c r="AY165" s="16" t="s">
        <v>155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84</v>
      </c>
      <c r="BK165" s="223">
        <f>ROUND(I165*H165,2)</f>
        <v>0</v>
      </c>
      <c r="BL165" s="16" t="s">
        <v>191</v>
      </c>
      <c r="BM165" s="222" t="s">
        <v>2170</v>
      </c>
    </row>
    <row r="166" s="2" customFormat="1">
      <c r="A166" s="37"/>
      <c r="B166" s="38"/>
      <c r="C166" s="39"/>
      <c r="D166" s="226" t="s">
        <v>1678</v>
      </c>
      <c r="E166" s="39"/>
      <c r="F166" s="269" t="s">
        <v>2171</v>
      </c>
      <c r="G166" s="39"/>
      <c r="H166" s="39"/>
      <c r="I166" s="270"/>
      <c r="J166" s="39"/>
      <c r="K166" s="39"/>
      <c r="L166" s="43"/>
      <c r="M166" s="271"/>
      <c r="N166" s="272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1678</v>
      </c>
      <c r="AU166" s="16" t="s">
        <v>86</v>
      </c>
    </row>
    <row r="167" s="2" customFormat="1" ht="24.15" customHeight="1">
      <c r="A167" s="37"/>
      <c r="B167" s="38"/>
      <c r="C167" s="210" t="s">
        <v>184</v>
      </c>
      <c r="D167" s="210" t="s">
        <v>156</v>
      </c>
      <c r="E167" s="211" t="s">
        <v>2172</v>
      </c>
      <c r="F167" s="212" t="s">
        <v>2173</v>
      </c>
      <c r="G167" s="213" t="s">
        <v>189</v>
      </c>
      <c r="H167" s="214">
        <v>3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41</v>
      </c>
      <c r="O167" s="90"/>
      <c r="P167" s="220">
        <f>O167*H167</f>
        <v>0</v>
      </c>
      <c r="Q167" s="220">
        <v>6.0000000000000002E-05</v>
      </c>
      <c r="R167" s="220">
        <f>Q167*H167</f>
        <v>0.00018000000000000001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191</v>
      </c>
      <c r="AT167" s="222" t="s">
        <v>156</v>
      </c>
      <c r="AU167" s="222" t="s">
        <v>86</v>
      </c>
      <c r="AY167" s="16" t="s">
        <v>155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84</v>
      </c>
      <c r="BK167" s="223">
        <f>ROUND(I167*H167,2)</f>
        <v>0</v>
      </c>
      <c r="BL167" s="16" t="s">
        <v>191</v>
      </c>
      <c r="BM167" s="222" t="s">
        <v>2174</v>
      </c>
    </row>
    <row r="168" s="2" customFormat="1" ht="24.15" customHeight="1">
      <c r="A168" s="37"/>
      <c r="B168" s="38"/>
      <c r="C168" s="210" t="s">
        <v>343</v>
      </c>
      <c r="D168" s="210" t="s">
        <v>156</v>
      </c>
      <c r="E168" s="211" t="s">
        <v>2175</v>
      </c>
      <c r="F168" s="212" t="s">
        <v>2176</v>
      </c>
      <c r="G168" s="213" t="s">
        <v>189</v>
      </c>
      <c r="H168" s="214">
        <v>3</v>
      </c>
      <c r="I168" s="215"/>
      <c r="J168" s="216">
        <f>ROUND(I168*H168,2)</f>
        <v>0</v>
      </c>
      <c r="K168" s="217"/>
      <c r="L168" s="43"/>
      <c r="M168" s="218" t="s">
        <v>1</v>
      </c>
      <c r="N168" s="219" t="s">
        <v>41</v>
      </c>
      <c r="O168" s="90"/>
      <c r="P168" s="220">
        <f>O168*H168</f>
        <v>0</v>
      </c>
      <c r="Q168" s="220">
        <v>0.00027999999999999998</v>
      </c>
      <c r="R168" s="220">
        <f>Q168*H168</f>
        <v>0.00083999999999999993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191</v>
      </c>
      <c r="AT168" s="222" t="s">
        <v>156</v>
      </c>
      <c r="AU168" s="222" t="s">
        <v>86</v>
      </c>
      <c r="AY168" s="16" t="s">
        <v>155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84</v>
      </c>
      <c r="BK168" s="223">
        <f>ROUND(I168*H168,2)</f>
        <v>0</v>
      </c>
      <c r="BL168" s="16" t="s">
        <v>191</v>
      </c>
      <c r="BM168" s="222" t="s">
        <v>2177</v>
      </c>
    </row>
    <row r="169" s="2" customFormat="1" ht="24.15" customHeight="1">
      <c r="A169" s="37"/>
      <c r="B169" s="38"/>
      <c r="C169" s="210" t="s">
        <v>348</v>
      </c>
      <c r="D169" s="210" t="s">
        <v>156</v>
      </c>
      <c r="E169" s="211" t="s">
        <v>2178</v>
      </c>
      <c r="F169" s="212" t="s">
        <v>2179</v>
      </c>
      <c r="G169" s="213" t="s">
        <v>189</v>
      </c>
      <c r="H169" s="214">
        <v>7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41</v>
      </c>
      <c r="O169" s="90"/>
      <c r="P169" s="220">
        <f>O169*H169</f>
        <v>0</v>
      </c>
      <c r="Q169" s="220">
        <v>0.00027999999999999998</v>
      </c>
      <c r="R169" s="220">
        <f>Q169*H169</f>
        <v>0.0019599999999999999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191</v>
      </c>
      <c r="AT169" s="222" t="s">
        <v>156</v>
      </c>
      <c r="AU169" s="222" t="s">
        <v>86</v>
      </c>
      <c r="AY169" s="16" t="s">
        <v>155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84</v>
      </c>
      <c r="BK169" s="223">
        <f>ROUND(I169*H169,2)</f>
        <v>0</v>
      </c>
      <c r="BL169" s="16" t="s">
        <v>191</v>
      </c>
      <c r="BM169" s="222" t="s">
        <v>2180</v>
      </c>
    </row>
    <row r="170" s="2" customFormat="1" ht="16.5" customHeight="1">
      <c r="A170" s="37"/>
      <c r="B170" s="38"/>
      <c r="C170" s="210" t="s">
        <v>229</v>
      </c>
      <c r="D170" s="210" t="s">
        <v>156</v>
      </c>
      <c r="E170" s="211" t="s">
        <v>2181</v>
      </c>
      <c r="F170" s="212" t="s">
        <v>2182</v>
      </c>
      <c r="G170" s="213" t="s">
        <v>189</v>
      </c>
      <c r="H170" s="214">
        <v>1</v>
      </c>
      <c r="I170" s="215"/>
      <c r="J170" s="216">
        <f>ROUND(I170*H170,2)</f>
        <v>0</v>
      </c>
      <c r="K170" s="217"/>
      <c r="L170" s="43"/>
      <c r="M170" s="218" t="s">
        <v>1</v>
      </c>
      <c r="N170" s="219" t="s">
        <v>41</v>
      </c>
      <c r="O170" s="90"/>
      <c r="P170" s="220">
        <f>O170*H170</f>
        <v>0</v>
      </c>
      <c r="Q170" s="220">
        <v>0.00027999999999999998</v>
      </c>
      <c r="R170" s="220">
        <f>Q170*H170</f>
        <v>0.00027999999999999998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191</v>
      </c>
      <c r="AT170" s="222" t="s">
        <v>156</v>
      </c>
      <c r="AU170" s="222" t="s">
        <v>86</v>
      </c>
      <c r="AY170" s="16" t="s">
        <v>155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84</v>
      </c>
      <c r="BK170" s="223">
        <f>ROUND(I170*H170,2)</f>
        <v>0</v>
      </c>
      <c r="BL170" s="16" t="s">
        <v>191</v>
      </c>
      <c r="BM170" s="222" t="s">
        <v>2183</v>
      </c>
    </row>
    <row r="171" s="2" customFormat="1" ht="24.15" customHeight="1">
      <c r="A171" s="37"/>
      <c r="B171" s="38"/>
      <c r="C171" s="210" t="s">
        <v>356</v>
      </c>
      <c r="D171" s="210" t="s">
        <v>156</v>
      </c>
      <c r="E171" s="211" t="s">
        <v>2184</v>
      </c>
      <c r="F171" s="212" t="s">
        <v>2185</v>
      </c>
      <c r="G171" s="213" t="s">
        <v>189</v>
      </c>
      <c r="H171" s="214">
        <v>5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41</v>
      </c>
      <c r="O171" s="90"/>
      <c r="P171" s="220">
        <f>O171*H171</f>
        <v>0</v>
      </c>
      <c r="Q171" s="220">
        <v>9.0000000000000006E-05</v>
      </c>
      <c r="R171" s="220">
        <f>Q171*H171</f>
        <v>0.00045000000000000004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191</v>
      </c>
      <c r="AT171" s="222" t="s">
        <v>156</v>
      </c>
      <c r="AU171" s="222" t="s">
        <v>86</v>
      </c>
      <c r="AY171" s="16" t="s">
        <v>155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84</v>
      </c>
      <c r="BK171" s="223">
        <f>ROUND(I171*H171,2)</f>
        <v>0</v>
      </c>
      <c r="BL171" s="16" t="s">
        <v>191</v>
      </c>
      <c r="BM171" s="222" t="s">
        <v>2186</v>
      </c>
    </row>
    <row r="172" s="2" customFormat="1" ht="24.15" customHeight="1">
      <c r="A172" s="37"/>
      <c r="B172" s="38"/>
      <c r="C172" s="210" t="s">
        <v>360</v>
      </c>
      <c r="D172" s="210" t="s">
        <v>156</v>
      </c>
      <c r="E172" s="211" t="s">
        <v>2187</v>
      </c>
      <c r="F172" s="212" t="s">
        <v>2188</v>
      </c>
      <c r="G172" s="213" t="s">
        <v>189</v>
      </c>
      <c r="H172" s="214">
        <v>2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41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191</v>
      </c>
      <c r="AT172" s="222" t="s">
        <v>156</v>
      </c>
      <c r="AU172" s="222" t="s">
        <v>86</v>
      </c>
      <c r="AY172" s="16" t="s">
        <v>155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84</v>
      </c>
      <c r="BK172" s="223">
        <f>ROUND(I172*H172,2)</f>
        <v>0</v>
      </c>
      <c r="BL172" s="16" t="s">
        <v>191</v>
      </c>
      <c r="BM172" s="222" t="s">
        <v>2189</v>
      </c>
    </row>
    <row r="173" s="2" customFormat="1" ht="24.15" customHeight="1">
      <c r="A173" s="37"/>
      <c r="B173" s="38"/>
      <c r="C173" s="210" t="s">
        <v>365</v>
      </c>
      <c r="D173" s="210" t="s">
        <v>156</v>
      </c>
      <c r="E173" s="211" t="s">
        <v>2190</v>
      </c>
      <c r="F173" s="212" t="s">
        <v>2191</v>
      </c>
      <c r="G173" s="213" t="s">
        <v>340</v>
      </c>
      <c r="H173" s="214">
        <v>0.014</v>
      </c>
      <c r="I173" s="215"/>
      <c r="J173" s="216">
        <f>ROUND(I173*H173,2)</f>
        <v>0</v>
      </c>
      <c r="K173" s="217"/>
      <c r="L173" s="43"/>
      <c r="M173" s="218" t="s">
        <v>1</v>
      </c>
      <c r="N173" s="219" t="s">
        <v>41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191</v>
      </c>
      <c r="AT173" s="222" t="s">
        <v>156</v>
      </c>
      <c r="AU173" s="222" t="s">
        <v>86</v>
      </c>
      <c r="AY173" s="16" t="s">
        <v>155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84</v>
      </c>
      <c r="BK173" s="223">
        <f>ROUND(I173*H173,2)</f>
        <v>0</v>
      </c>
      <c r="BL173" s="16" t="s">
        <v>191</v>
      </c>
      <c r="BM173" s="222" t="s">
        <v>2192</v>
      </c>
    </row>
    <row r="174" s="2" customFormat="1" ht="24.15" customHeight="1">
      <c r="A174" s="37"/>
      <c r="B174" s="38"/>
      <c r="C174" s="210" t="s">
        <v>369</v>
      </c>
      <c r="D174" s="210" t="s">
        <v>156</v>
      </c>
      <c r="E174" s="211" t="s">
        <v>2193</v>
      </c>
      <c r="F174" s="212" t="s">
        <v>2194</v>
      </c>
      <c r="G174" s="213" t="s">
        <v>340</v>
      </c>
      <c r="H174" s="214">
        <v>0.014</v>
      </c>
      <c r="I174" s="215"/>
      <c r="J174" s="216">
        <f>ROUND(I174*H174,2)</f>
        <v>0</v>
      </c>
      <c r="K174" s="217"/>
      <c r="L174" s="43"/>
      <c r="M174" s="218" t="s">
        <v>1</v>
      </c>
      <c r="N174" s="219" t="s">
        <v>41</v>
      </c>
      <c r="O174" s="90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191</v>
      </c>
      <c r="AT174" s="222" t="s">
        <v>156</v>
      </c>
      <c r="AU174" s="222" t="s">
        <v>86</v>
      </c>
      <c r="AY174" s="16" t="s">
        <v>155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84</v>
      </c>
      <c r="BK174" s="223">
        <f>ROUND(I174*H174,2)</f>
        <v>0</v>
      </c>
      <c r="BL174" s="16" t="s">
        <v>191</v>
      </c>
      <c r="BM174" s="222" t="s">
        <v>2195</v>
      </c>
    </row>
    <row r="175" s="11" customFormat="1" ht="22.8" customHeight="1">
      <c r="A175" s="11"/>
      <c r="B175" s="196"/>
      <c r="C175" s="197"/>
      <c r="D175" s="198" t="s">
        <v>75</v>
      </c>
      <c r="E175" s="267" t="s">
        <v>2196</v>
      </c>
      <c r="F175" s="267" t="s">
        <v>2197</v>
      </c>
      <c r="G175" s="197"/>
      <c r="H175" s="197"/>
      <c r="I175" s="200"/>
      <c r="J175" s="268">
        <f>BK175</f>
        <v>0</v>
      </c>
      <c r="K175" s="197"/>
      <c r="L175" s="202"/>
      <c r="M175" s="203"/>
      <c r="N175" s="204"/>
      <c r="O175" s="204"/>
      <c r="P175" s="205">
        <f>SUM(P176:P191)</f>
        <v>0</v>
      </c>
      <c r="Q175" s="204"/>
      <c r="R175" s="205">
        <f>SUM(R176:R191)</f>
        <v>0.49691999999999997</v>
      </c>
      <c r="S175" s="204"/>
      <c r="T175" s="206">
        <f>SUM(T176:T191)</f>
        <v>0.48474000000000006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7" t="s">
        <v>86</v>
      </c>
      <c r="AT175" s="208" t="s">
        <v>75</v>
      </c>
      <c r="AU175" s="208" t="s">
        <v>84</v>
      </c>
      <c r="AY175" s="207" t="s">
        <v>155</v>
      </c>
      <c r="BK175" s="209">
        <f>SUM(BK176:BK191)</f>
        <v>0</v>
      </c>
    </row>
    <row r="176" s="2" customFormat="1" ht="16.5" customHeight="1">
      <c r="A176" s="37"/>
      <c r="B176" s="38"/>
      <c r="C176" s="210" t="s">
        <v>374</v>
      </c>
      <c r="D176" s="210" t="s">
        <v>156</v>
      </c>
      <c r="E176" s="211" t="s">
        <v>2198</v>
      </c>
      <c r="F176" s="212" t="s">
        <v>2199</v>
      </c>
      <c r="G176" s="213" t="s">
        <v>189</v>
      </c>
      <c r="H176" s="214">
        <v>3</v>
      </c>
      <c r="I176" s="215"/>
      <c r="J176" s="216">
        <f>ROUND(I176*H176,2)</f>
        <v>0</v>
      </c>
      <c r="K176" s="217"/>
      <c r="L176" s="43"/>
      <c r="M176" s="218" t="s">
        <v>1</v>
      </c>
      <c r="N176" s="219" t="s">
        <v>41</v>
      </c>
      <c r="O176" s="90"/>
      <c r="P176" s="220">
        <f>O176*H176</f>
        <v>0</v>
      </c>
      <c r="Q176" s="220">
        <v>0.016</v>
      </c>
      <c r="R176" s="220">
        <f>Q176*H176</f>
        <v>0.048000000000000001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191</v>
      </c>
      <c r="AT176" s="222" t="s">
        <v>156</v>
      </c>
      <c r="AU176" s="222" t="s">
        <v>86</v>
      </c>
      <c r="AY176" s="16" t="s">
        <v>155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84</v>
      </c>
      <c r="BK176" s="223">
        <f>ROUND(I176*H176,2)</f>
        <v>0</v>
      </c>
      <c r="BL176" s="16" t="s">
        <v>191</v>
      </c>
      <c r="BM176" s="222" t="s">
        <v>2200</v>
      </c>
    </row>
    <row r="177" s="2" customFormat="1" ht="24.15" customHeight="1">
      <c r="A177" s="37"/>
      <c r="B177" s="38"/>
      <c r="C177" s="210" t="s">
        <v>333</v>
      </c>
      <c r="D177" s="210" t="s">
        <v>156</v>
      </c>
      <c r="E177" s="211" t="s">
        <v>2201</v>
      </c>
      <c r="F177" s="212" t="s">
        <v>2202</v>
      </c>
      <c r="G177" s="213" t="s">
        <v>1042</v>
      </c>
      <c r="H177" s="214">
        <v>3</v>
      </c>
      <c r="I177" s="215"/>
      <c r="J177" s="216">
        <f>ROUND(I177*H177,2)</f>
        <v>0</v>
      </c>
      <c r="K177" s="217"/>
      <c r="L177" s="43"/>
      <c r="M177" s="218" t="s">
        <v>1</v>
      </c>
      <c r="N177" s="219" t="s">
        <v>41</v>
      </c>
      <c r="O177" s="90"/>
      <c r="P177" s="220">
        <f>O177*H177</f>
        <v>0</v>
      </c>
      <c r="Q177" s="220">
        <v>0.045999999999999999</v>
      </c>
      <c r="R177" s="220">
        <f>Q177*H177</f>
        <v>0.13800000000000001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191</v>
      </c>
      <c r="AT177" s="222" t="s">
        <v>156</v>
      </c>
      <c r="AU177" s="222" t="s">
        <v>86</v>
      </c>
      <c r="AY177" s="16" t="s">
        <v>155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84</v>
      </c>
      <c r="BK177" s="223">
        <f>ROUND(I177*H177,2)</f>
        <v>0</v>
      </c>
      <c r="BL177" s="16" t="s">
        <v>191</v>
      </c>
      <c r="BM177" s="222" t="s">
        <v>2203</v>
      </c>
    </row>
    <row r="178" s="2" customFormat="1" ht="37.8" customHeight="1">
      <c r="A178" s="37"/>
      <c r="B178" s="38"/>
      <c r="C178" s="210" t="s">
        <v>337</v>
      </c>
      <c r="D178" s="210" t="s">
        <v>156</v>
      </c>
      <c r="E178" s="211" t="s">
        <v>2204</v>
      </c>
      <c r="F178" s="212" t="s">
        <v>2205</v>
      </c>
      <c r="G178" s="213" t="s">
        <v>189</v>
      </c>
      <c r="H178" s="214">
        <v>1</v>
      </c>
      <c r="I178" s="215"/>
      <c r="J178" s="216">
        <f>ROUND(I178*H178,2)</f>
        <v>0</v>
      </c>
      <c r="K178" s="217"/>
      <c r="L178" s="43"/>
      <c r="M178" s="218" t="s">
        <v>1</v>
      </c>
      <c r="N178" s="219" t="s">
        <v>41</v>
      </c>
      <c r="O178" s="90"/>
      <c r="P178" s="220">
        <f>O178*H178</f>
        <v>0</v>
      </c>
      <c r="Q178" s="220">
        <v>0.0096399999999999993</v>
      </c>
      <c r="R178" s="220">
        <f>Q178*H178</f>
        <v>0.0096399999999999993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191</v>
      </c>
      <c r="AT178" s="222" t="s">
        <v>156</v>
      </c>
      <c r="AU178" s="222" t="s">
        <v>86</v>
      </c>
      <c r="AY178" s="16" t="s">
        <v>155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84</v>
      </c>
      <c r="BK178" s="223">
        <f>ROUND(I178*H178,2)</f>
        <v>0</v>
      </c>
      <c r="BL178" s="16" t="s">
        <v>191</v>
      </c>
      <c r="BM178" s="222" t="s">
        <v>2206</v>
      </c>
    </row>
    <row r="179" s="2" customFormat="1" ht="37.8" customHeight="1">
      <c r="A179" s="37"/>
      <c r="B179" s="38"/>
      <c r="C179" s="210" t="s">
        <v>383</v>
      </c>
      <c r="D179" s="210" t="s">
        <v>156</v>
      </c>
      <c r="E179" s="211" t="s">
        <v>2207</v>
      </c>
      <c r="F179" s="212" t="s">
        <v>2208</v>
      </c>
      <c r="G179" s="213" t="s">
        <v>189</v>
      </c>
      <c r="H179" s="214">
        <v>6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41</v>
      </c>
      <c r="O179" s="90"/>
      <c r="P179" s="220">
        <f>O179*H179</f>
        <v>0</v>
      </c>
      <c r="Q179" s="220">
        <v>0.041320000000000003</v>
      </c>
      <c r="R179" s="220">
        <f>Q179*H179</f>
        <v>0.24792000000000003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191</v>
      </c>
      <c r="AT179" s="222" t="s">
        <v>156</v>
      </c>
      <c r="AU179" s="222" t="s">
        <v>86</v>
      </c>
      <c r="AY179" s="16" t="s">
        <v>155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84</v>
      </c>
      <c r="BK179" s="223">
        <f>ROUND(I179*H179,2)</f>
        <v>0</v>
      </c>
      <c r="BL179" s="16" t="s">
        <v>191</v>
      </c>
      <c r="BM179" s="222" t="s">
        <v>2209</v>
      </c>
    </row>
    <row r="180" s="2" customFormat="1" ht="24.15" customHeight="1">
      <c r="A180" s="37"/>
      <c r="B180" s="38"/>
      <c r="C180" s="210" t="s">
        <v>387</v>
      </c>
      <c r="D180" s="210" t="s">
        <v>156</v>
      </c>
      <c r="E180" s="211" t="s">
        <v>2210</v>
      </c>
      <c r="F180" s="212" t="s">
        <v>2211</v>
      </c>
      <c r="G180" s="213" t="s">
        <v>189</v>
      </c>
      <c r="H180" s="214">
        <v>10</v>
      </c>
      <c r="I180" s="215"/>
      <c r="J180" s="216">
        <f>ROUND(I180*H180,2)</f>
        <v>0</v>
      </c>
      <c r="K180" s="217"/>
      <c r="L180" s="43"/>
      <c r="M180" s="218" t="s">
        <v>1</v>
      </c>
      <c r="N180" s="219" t="s">
        <v>41</v>
      </c>
      <c r="O180" s="90"/>
      <c r="P180" s="220">
        <f>O180*H180</f>
        <v>0</v>
      </c>
      <c r="Q180" s="220">
        <v>8.0000000000000007E-05</v>
      </c>
      <c r="R180" s="220">
        <f>Q180*H180</f>
        <v>0.00080000000000000004</v>
      </c>
      <c r="S180" s="220">
        <v>0.024930000000000001</v>
      </c>
      <c r="T180" s="221">
        <f>S180*H180</f>
        <v>0.24930000000000002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191</v>
      </c>
      <c r="AT180" s="222" t="s">
        <v>156</v>
      </c>
      <c r="AU180" s="222" t="s">
        <v>86</v>
      </c>
      <c r="AY180" s="16" t="s">
        <v>155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84</v>
      </c>
      <c r="BK180" s="223">
        <f>ROUND(I180*H180,2)</f>
        <v>0</v>
      </c>
      <c r="BL180" s="16" t="s">
        <v>191</v>
      </c>
      <c r="BM180" s="222" t="s">
        <v>2212</v>
      </c>
    </row>
    <row r="181" s="2" customFormat="1" ht="24.15" customHeight="1">
      <c r="A181" s="37"/>
      <c r="B181" s="38"/>
      <c r="C181" s="210" t="s">
        <v>391</v>
      </c>
      <c r="D181" s="210" t="s">
        <v>156</v>
      </c>
      <c r="E181" s="211" t="s">
        <v>2213</v>
      </c>
      <c r="F181" s="212" t="s">
        <v>2214</v>
      </c>
      <c r="G181" s="213" t="s">
        <v>189</v>
      </c>
      <c r="H181" s="214">
        <v>6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41</v>
      </c>
      <c r="O181" s="90"/>
      <c r="P181" s="220">
        <f>O181*H181</f>
        <v>0</v>
      </c>
      <c r="Q181" s="220">
        <v>0.00010000000000000001</v>
      </c>
      <c r="R181" s="220">
        <f>Q181*H181</f>
        <v>0.00060000000000000006</v>
      </c>
      <c r="S181" s="220">
        <v>0.037490000000000002</v>
      </c>
      <c r="T181" s="221">
        <f>S181*H181</f>
        <v>0.22494000000000003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191</v>
      </c>
      <c r="AT181" s="222" t="s">
        <v>156</v>
      </c>
      <c r="AU181" s="222" t="s">
        <v>86</v>
      </c>
      <c r="AY181" s="16" t="s">
        <v>155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84</v>
      </c>
      <c r="BK181" s="223">
        <f>ROUND(I181*H181,2)</f>
        <v>0</v>
      </c>
      <c r="BL181" s="16" t="s">
        <v>191</v>
      </c>
      <c r="BM181" s="222" t="s">
        <v>2215</v>
      </c>
    </row>
    <row r="182" s="2" customFormat="1" ht="24.15" customHeight="1">
      <c r="A182" s="37"/>
      <c r="B182" s="38"/>
      <c r="C182" s="210" t="s">
        <v>395</v>
      </c>
      <c r="D182" s="210" t="s">
        <v>156</v>
      </c>
      <c r="E182" s="211" t="s">
        <v>2216</v>
      </c>
      <c r="F182" s="212" t="s">
        <v>2217</v>
      </c>
      <c r="G182" s="213" t="s">
        <v>189</v>
      </c>
      <c r="H182" s="214">
        <v>1</v>
      </c>
      <c r="I182" s="215"/>
      <c r="J182" s="216">
        <f>ROUND(I182*H182,2)</f>
        <v>0</v>
      </c>
      <c r="K182" s="217"/>
      <c r="L182" s="43"/>
      <c r="M182" s="218" t="s">
        <v>1</v>
      </c>
      <c r="N182" s="219" t="s">
        <v>41</v>
      </c>
      <c r="O182" s="90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191</v>
      </c>
      <c r="AT182" s="222" t="s">
        <v>156</v>
      </c>
      <c r="AU182" s="222" t="s">
        <v>86</v>
      </c>
      <c r="AY182" s="16" t="s">
        <v>155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84</v>
      </c>
      <c r="BK182" s="223">
        <f>ROUND(I182*H182,2)</f>
        <v>0</v>
      </c>
      <c r="BL182" s="16" t="s">
        <v>191</v>
      </c>
      <c r="BM182" s="222" t="s">
        <v>2218</v>
      </c>
    </row>
    <row r="183" s="2" customFormat="1" ht="24.15" customHeight="1">
      <c r="A183" s="37"/>
      <c r="B183" s="38"/>
      <c r="C183" s="247" t="s">
        <v>400</v>
      </c>
      <c r="D183" s="247" t="s">
        <v>220</v>
      </c>
      <c r="E183" s="248" t="s">
        <v>2219</v>
      </c>
      <c r="F183" s="249" t="s">
        <v>2220</v>
      </c>
      <c r="G183" s="250" t="s">
        <v>189</v>
      </c>
      <c r="H183" s="251">
        <v>1</v>
      </c>
      <c r="I183" s="252"/>
      <c r="J183" s="253">
        <f>ROUND(I183*H183,2)</f>
        <v>0</v>
      </c>
      <c r="K183" s="254"/>
      <c r="L183" s="255"/>
      <c r="M183" s="256" t="s">
        <v>1</v>
      </c>
      <c r="N183" s="257" t="s">
        <v>41</v>
      </c>
      <c r="O183" s="90"/>
      <c r="P183" s="220">
        <f>O183*H183</f>
        <v>0</v>
      </c>
      <c r="Q183" s="220">
        <v>0.0258</v>
      </c>
      <c r="R183" s="220">
        <f>Q183*H183</f>
        <v>0.0258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343</v>
      </c>
      <c r="AT183" s="222" t="s">
        <v>220</v>
      </c>
      <c r="AU183" s="222" t="s">
        <v>86</v>
      </c>
      <c r="AY183" s="16" t="s">
        <v>155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84</v>
      </c>
      <c r="BK183" s="223">
        <f>ROUND(I183*H183,2)</f>
        <v>0</v>
      </c>
      <c r="BL183" s="16" t="s">
        <v>191</v>
      </c>
      <c r="BM183" s="222" t="s">
        <v>2221</v>
      </c>
    </row>
    <row r="184" s="2" customFormat="1" ht="24.15" customHeight="1">
      <c r="A184" s="37"/>
      <c r="B184" s="38"/>
      <c r="C184" s="210" t="s">
        <v>404</v>
      </c>
      <c r="D184" s="210" t="s">
        <v>156</v>
      </c>
      <c r="E184" s="211" t="s">
        <v>2222</v>
      </c>
      <c r="F184" s="212" t="s">
        <v>2223</v>
      </c>
      <c r="G184" s="213" t="s">
        <v>189</v>
      </c>
      <c r="H184" s="214">
        <v>1</v>
      </c>
      <c r="I184" s="215"/>
      <c r="J184" s="216">
        <f>ROUND(I184*H184,2)</f>
        <v>0</v>
      </c>
      <c r="K184" s="217"/>
      <c r="L184" s="43"/>
      <c r="M184" s="218" t="s">
        <v>1</v>
      </c>
      <c r="N184" s="219" t="s">
        <v>41</v>
      </c>
      <c r="O184" s="90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191</v>
      </c>
      <c r="AT184" s="222" t="s">
        <v>156</v>
      </c>
      <c r="AU184" s="222" t="s">
        <v>86</v>
      </c>
      <c r="AY184" s="16" t="s">
        <v>155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84</v>
      </c>
      <c r="BK184" s="223">
        <f>ROUND(I184*H184,2)</f>
        <v>0</v>
      </c>
      <c r="BL184" s="16" t="s">
        <v>191</v>
      </c>
      <c r="BM184" s="222" t="s">
        <v>2224</v>
      </c>
    </row>
    <row r="185" s="2" customFormat="1" ht="24.15" customHeight="1">
      <c r="A185" s="37"/>
      <c r="B185" s="38"/>
      <c r="C185" s="247" t="s">
        <v>411</v>
      </c>
      <c r="D185" s="247" t="s">
        <v>220</v>
      </c>
      <c r="E185" s="248" t="s">
        <v>2225</v>
      </c>
      <c r="F185" s="249" t="s">
        <v>2220</v>
      </c>
      <c r="G185" s="250" t="s">
        <v>189</v>
      </c>
      <c r="H185" s="251">
        <v>1</v>
      </c>
      <c r="I185" s="252"/>
      <c r="J185" s="253">
        <f>ROUND(I185*H185,2)</f>
        <v>0</v>
      </c>
      <c r="K185" s="254"/>
      <c r="L185" s="255"/>
      <c r="M185" s="256" t="s">
        <v>1</v>
      </c>
      <c r="N185" s="257" t="s">
        <v>41</v>
      </c>
      <c r="O185" s="90"/>
      <c r="P185" s="220">
        <f>O185*H185</f>
        <v>0</v>
      </c>
      <c r="Q185" s="220">
        <v>0.0258</v>
      </c>
      <c r="R185" s="220">
        <f>Q185*H185</f>
        <v>0.0258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343</v>
      </c>
      <c r="AT185" s="222" t="s">
        <v>220</v>
      </c>
      <c r="AU185" s="222" t="s">
        <v>86</v>
      </c>
      <c r="AY185" s="16" t="s">
        <v>155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84</v>
      </c>
      <c r="BK185" s="223">
        <f>ROUND(I185*H185,2)</f>
        <v>0</v>
      </c>
      <c r="BL185" s="16" t="s">
        <v>191</v>
      </c>
      <c r="BM185" s="222" t="s">
        <v>2226</v>
      </c>
    </row>
    <row r="186" s="2" customFormat="1" ht="24.15" customHeight="1">
      <c r="A186" s="37"/>
      <c r="B186" s="38"/>
      <c r="C186" s="210" t="s">
        <v>415</v>
      </c>
      <c r="D186" s="210" t="s">
        <v>156</v>
      </c>
      <c r="E186" s="211" t="s">
        <v>2227</v>
      </c>
      <c r="F186" s="212" t="s">
        <v>2228</v>
      </c>
      <c r="G186" s="213" t="s">
        <v>189</v>
      </c>
      <c r="H186" s="214">
        <v>3</v>
      </c>
      <c r="I186" s="215"/>
      <c r="J186" s="216">
        <f>ROUND(I186*H186,2)</f>
        <v>0</v>
      </c>
      <c r="K186" s="217"/>
      <c r="L186" s="43"/>
      <c r="M186" s="218" t="s">
        <v>1</v>
      </c>
      <c r="N186" s="219" t="s">
        <v>41</v>
      </c>
      <c r="O186" s="90"/>
      <c r="P186" s="220">
        <f>O186*H186</f>
        <v>0</v>
      </c>
      <c r="Q186" s="220">
        <v>2.0000000000000002E-05</v>
      </c>
      <c r="R186" s="220">
        <f>Q186*H186</f>
        <v>6.0000000000000008E-05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191</v>
      </c>
      <c r="AT186" s="222" t="s">
        <v>156</v>
      </c>
      <c r="AU186" s="222" t="s">
        <v>86</v>
      </c>
      <c r="AY186" s="16" t="s">
        <v>155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84</v>
      </c>
      <c r="BK186" s="223">
        <f>ROUND(I186*H186,2)</f>
        <v>0</v>
      </c>
      <c r="BL186" s="16" t="s">
        <v>191</v>
      </c>
      <c r="BM186" s="222" t="s">
        <v>2229</v>
      </c>
    </row>
    <row r="187" s="2" customFormat="1" ht="24.15" customHeight="1">
      <c r="A187" s="37"/>
      <c r="B187" s="38"/>
      <c r="C187" s="210" t="s">
        <v>422</v>
      </c>
      <c r="D187" s="210" t="s">
        <v>156</v>
      </c>
      <c r="E187" s="211" t="s">
        <v>2230</v>
      </c>
      <c r="F187" s="212" t="s">
        <v>2231</v>
      </c>
      <c r="G187" s="213" t="s">
        <v>189</v>
      </c>
      <c r="H187" s="214">
        <v>6</v>
      </c>
      <c r="I187" s="215"/>
      <c r="J187" s="216">
        <f>ROUND(I187*H187,2)</f>
        <v>0</v>
      </c>
      <c r="K187" s="217"/>
      <c r="L187" s="43"/>
      <c r="M187" s="218" t="s">
        <v>1</v>
      </c>
      <c r="N187" s="219" t="s">
        <v>41</v>
      </c>
      <c r="O187" s="90"/>
      <c r="P187" s="220">
        <f>O187*H187</f>
        <v>0</v>
      </c>
      <c r="Q187" s="220">
        <v>2.0000000000000002E-05</v>
      </c>
      <c r="R187" s="220">
        <f>Q187*H187</f>
        <v>0.00012000000000000002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191</v>
      </c>
      <c r="AT187" s="222" t="s">
        <v>156</v>
      </c>
      <c r="AU187" s="222" t="s">
        <v>86</v>
      </c>
      <c r="AY187" s="16" t="s">
        <v>155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84</v>
      </c>
      <c r="BK187" s="223">
        <f>ROUND(I187*H187,2)</f>
        <v>0</v>
      </c>
      <c r="BL187" s="16" t="s">
        <v>191</v>
      </c>
      <c r="BM187" s="222" t="s">
        <v>2232</v>
      </c>
    </row>
    <row r="188" s="2" customFormat="1" ht="24.15" customHeight="1">
      <c r="A188" s="37"/>
      <c r="B188" s="38"/>
      <c r="C188" s="210" t="s">
        <v>427</v>
      </c>
      <c r="D188" s="210" t="s">
        <v>156</v>
      </c>
      <c r="E188" s="211" t="s">
        <v>2233</v>
      </c>
      <c r="F188" s="212" t="s">
        <v>2234</v>
      </c>
      <c r="G188" s="213" t="s">
        <v>189</v>
      </c>
      <c r="H188" s="214">
        <v>2</v>
      </c>
      <c r="I188" s="215"/>
      <c r="J188" s="216">
        <f>ROUND(I188*H188,2)</f>
        <v>0</v>
      </c>
      <c r="K188" s="217"/>
      <c r="L188" s="43"/>
      <c r="M188" s="218" t="s">
        <v>1</v>
      </c>
      <c r="N188" s="219" t="s">
        <v>41</v>
      </c>
      <c r="O188" s="90"/>
      <c r="P188" s="220">
        <f>O188*H188</f>
        <v>0</v>
      </c>
      <c r="Q188" s="220">
        <v>2.0000000000000002E-05</v>
      </c>
      <c r="R188" s="220">
        <f>Q188*H188</f>
        <v>4.0000000000000003E-05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191</v>
      </c>
      <c r="AT188" s="222" t="s">
        <v>156</v>
      </c>
      <c r="AU188" s="222" t="s">
        <v>86</v>
      </c>
      <c r="AY188" s="16" t="s">
        <v>155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84</v>
      </c>
      <c r="BK188" s="223">
        <f>ROUND(I188*H188,2)</f>
        <v>0</v>
      </c>
      <c r="BL188" s="16" t="s">
        <v>191</v>
      </c>
      <c r="BM188" s="222" t="s">
        <v>2235</v>
      </c>
    </row>
    <row r="189" s="2" customFormat="1" ht="24.15" customHeight="1">
      <c r="A189" s="37"/>
      <c r="B189" s="38"/>
      <c r="C189" s="210" t="s">
        <v>461</v>
      </c>
      <c r="D189" s="210" t="s">
        <v>156</v>
      </c>
      <c r="E189" s="211" t="s">
        <v>2236</v>
      </c>
      <c r="F189" s="212" t="s">
        <v>2237</v>
      </c>
      <c r="G189" s="213" t="s">
        <v>189</v>
      </c>
      <c r="H189" s="214">
        <v>14</v>
      </c>
      <c r="I189" s="215"/>
      <c r="J189" s="216">
        <f>ROUND(I189*H189,2)</f>
        <v>0</v>
      </c>
      <c r="K189" s="217"/>
      <c r="L189" s="43"/>
      <c r="M189" s="218" t="s">
        <v>1</v>
      </c>
      <c r="N189" s="219" t="s">
        <v>41</v>
      </c>
      <c r="O189" s="90"/>
      <c r="P189" s="220">
        <f>O189*H189</f>
        <v>0</v>
      </c>
      <c r="Q189" s="220">
        <v>1.0000000000000001E-05</v>
      </c>
      <c r="R189" s="220">
        <f>Q189*H189</f>
        <v>0.00014000000000000002</v>
      </c>
      <c r="S189" s="220">
        <v>0.00075000000000000002</v>
      </c>
      <c r="T189" s="221">
        <f>S189*H189</f>
        <v>0.010500000000000001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191</v>
      </c>
      <c r="AT189" s="222" t="s">
        <v>156</v>
      </c>
      <c r="AU189" s="222" t="s">
        <v>86</v>
      </c>
      <c r="AY189" s="16" t="s">
        <v>155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84</v>
      </c>
      <c r="BK189" s="223">
        <f>ROUND(I189*H189,2)</f>
        <v>0</v>
      </c>
      <c r="BL189" s="16" t="s">
        <v>191</v>
      </c>
      <c r="BM189" s="222" t="s">
        <v>2238</v>
      </c>
    </row>
    <row r="190" s="2" customFormat="1" ht="24.15" customHeight="1">
      <c r="A190" s="37"/>
      <c r="B190" s="38"/>
      <c r="C190" s="210" t="s">
        <v>434</v>
      </c>
      <c r="D190" s="210" t="s">
        <v>156</v>
      </c>
      <c r="E190" s="211" t="s">
        <v>2239</v>
      </c>
      <c r="F190" s="212" t="s">
        <v>2240</v>
      </c>
      <c r="G190" s="213" t="s">
        <v>340</v>
      </c>
      <c r="H190" s="214">
        <v>0.497</v>
      </c>
      <c r="I190" s="215"/>
      <c r="J190" s="216">
        <f>ROUND(I190*H190,2)</f>
        <v>0</v>
      </c>
      <c r="K190" s="217"/>
      <c r="L190" s="43"/>
      <c r="M190" s="218" t="s">
        <v>1</v>
      </c>
      <c r="N190" s="219" t="s">
        <v>41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191</v>
      </c>
      <c r="AT190" s="222" t="s">
        <v>156</v>
      </c>
      <c r="AU190" s="222" t="s">
        <v>86</v>
      </c>
      <c r="AY190" s="16" t="s">
        <v>155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84</v>
      </c>
      <c r="BK190" s="223">
        <f>ROUND(I190*H190,2)</f>
        <v>0</v>
      </c>
      <c r="BL190" s="16" t="s">
        <v>191</v>
      </c>
      <c r="BM190" s="222" t="s">
        <v>2241</v>
      </c>
    </row>
    <row r="191" s="2" customFormat="1" ht="24.15" customHeight="1">
      <c r="A191" s="37"/>
      <c r="B191" s="38"/>
      <c r="C191" s="210" t="s">
        <v>481</v>
      </c>
      <c r="D191" s="210" t="s">
        <v>156</v>
      </c>
      <c r="E191" s="211" t="s">
        <v>2242</v>
      </c>
      <c r="F191" s="212" t="s">
        <v>2243</v>
      </c>
      <c r="G191" s="213" t="s">
        <v>340</v>
      </c>
      <c r="H191" s="214">
        <v>0.497</v>
      </c>
      <c r="I191" s="215"/>
      <c r="J191" s="216">
        <f>ROUND(I191*H191,2)</f>
        <v>0</v>
      </c>
      <c r="K191" s="217"/>
      <c r="L191" s="43"/>
      <c r="M191" s="218" t="s">
        <v>1</v>
      </c>
      <c r="N191" s="219" t="s">
        <v>41</v>
      </c>
      <c r="O191" s="90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191</v>
      </c>
      <c r="AT191" s="222" t="s">
        <v>156</v>
      </c>
      <c r="AU191" s="222" t="s">
        <v>86</v>
      </c>
      <c r="AY191" s="16" t="s">
        <v>155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84</v>
      </c>
      <c r="BK191" s="223">
        <f>ROUND(I191*H191,2)</f>
        <v>0</v>
      </c>
      <c r="BL191" s="16" t="s">
        <v>191</v>
      </c>
      <c r="BM191" s="222" t="s">
        <v>2244</v>
      </c>
    </row>
    <row r="192" s="11" customFormat="1" ht="22.8" customHeight="1">
      <c r="A192" s="11"/>
      <c r="B192" s="196"/>
      <c r="C192" s="197"/>
      <c r="D192" s="198" t="s">
        <v>75</v>
      </c>
      <c r="E192" s="267" t="s">
        <v>1331</v>
      </c>
      <c r="F192" s="267" t="s">
        <v>2245</v>
      </c>
      <c r="G192" s="197"/>
      <c r="H192" s="197"/>
      <c r="I192" s="200"/>
      <c r="J192" s="268">
        <f>BK192</f>
        <v>0</v>
      </c>
      <c r="K192" s="197"/>
      <c r="L192" s="202"/>
      <c r="M192" s="203"/>
      <c r="N192" s="204"/>
      <c r="O192" s="204"/>
      <c r="P192" s="205">
        <f>SUM(P193:P195)</f>
        <v>0</v>
      </c>
      <c r="Q192" s="204"/>
      <c r="R192" s="205">
        <f>SUM(R193:R195)</f>
        <v>0.00528</v>
      </c>
      <c r="S192" s="204"/>
      <c r="T192" s="206">
        <f>SUM(T193:T195)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07" t="s">
        <v>86</v>
      </c>
      <c r="AT192" s="208" t="s">
        <v>75</v>
      </c>
      <c r="AU192" s="208" t="s">
        <v>84</v>
      </c>
      <c r="AY192" s="207" t="s">
        <v>155</v>
      </c>
      <c r="BK192" s="209">
        <f>SUM(BK193:BK195)</f>
        <v>0</v>
      </c>
    </row>
    <row r="193" s="2" customFormat="1" ht="24.15" customHeight="1">
      <c r="A193" s="37"/>
      <c r="B193" s="38"/>
      <c r="C193" s="210" t="s">
        <v>488</v>
      </c>
      <c r="D193" s="210" t="s">
        <v>156</v>
      </c>
      <c r="E193" s="211" t="s">
        <v>2246</v>
      </c>
      <c r="F193" s="212" t="s">
        <v>2247</v>
      </c>
      <c r="G193" s="213" t="s">
        <v>175</v>
      </c>
      <c r="H193" s="214">
        <v>118</v>
      </c>
      <c r="I193" s="215"/>
      <c r="J193" s="216">
        <f>ROUND(I193*H193,2)</f>
        <v>0</v>
      </c>
      <c r="K193" s="217"/>
      <c r="L193" s="43"/>
      <c r="M193" s="218" t="s">
        <v>1</v>
      </c>
      <c r="N193" s="219" t="s">
        <v>41</v>
      </c>
      <c r="O193" s="90"/>
      <c r="P193" s="220">
        <f>O193*H193</f>
        <v>0</v>
      </c>
      <c r="Q193" s="220">
        <v>1.0000000000000001E-05</v>
      </c>
      <c r="R193" s="220">
        <f>Q193*H193</f>
        <v>0.0011800000000000001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191</v>
      </c>
      <c r="AT193" s="222" t="s">
        <v>156</v>
      </c>
      <c r="AU193" s="222" t="s">
        <v>86</v>
      </c>
      <c r="AY193" s="16" t="s">
        <v>155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84</v>
      </c>
      <c r="BK193" s="223">
        <f>ROUND(I193*H193,2)</f>
        <v>0</v>
      </c>
      <c r="BL193" s="16" t="s">
        <v>191</v>
      </c>
      <c r="BM193" s="222" t="s">
        <v>2248</v>
      </c>
    </row>
    <row r="194" s="2" customFormat="1" ht="24.15" customHeight="1">
      <c r="A194" s="37"/>
      <c r="B194" s="38"/>
      <c r="C194" s="210" t="s">
        <v>381</v>
      </c>
      <c r="D194" s="210" t="s">
        <v>156</v>
      </c>
      <c r="E194" s="211" t="s">
        <v>2249</v>
      </c>
      <c r="F194" s="212" t="s">
        <v>2250</v>
      </c>
      <c r="G194" s="213" t="s">
        <v>175</v>
      </c>
      <c r="H194" s="214">
        <v>28</v>
      </c>
      <c r="I194" s="215"/>
      <c r="J194" s="216">
        <f>ROUND(I194*H194,2)</f>
        <v>0</v>
      </c>
      <c r="K194" s="217"/>
      <c r="L194" s="43"/>
      <c r="M194" s="218" t="s">
        <v>1</v>
      </c>
      <c r="N194" s="219" t="s">
        <v>41</v>
      </c>
      <c r="O194" s="90"/>
      <c r="P194" s="220">
        <f>O194*H194</f>
        <v>0</v>
      </c>
      <c r="Q194" s="220">
        <v>2.0000000000000002E-05</v>
      </c>
      <c r="R194" s="220">
        <f>Q194*H194</f>
        <v>0.00056000000000000006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191</v>
      </c>
      <c r="AT194" s="222" t="s">
        <v>156</v>
      </c>
      <c r="AU194" s="222" t="s">
        <v>86</v>
      </c>
      <c r="AY194" s="16" t="s">
        <v>155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84</v>
      </c>
      <c r="BK194" s="223">
        <f>ROUND(I194*H194,2)</f>
        <v>0</v>
      </c>
      <c r="BL194" s="16" t="s">
        <v>191</v>
      </c>
      <c r="BM194" s="222" t="s">
        <v>2251</v>
      </c>
    </row>
    <row r="195" s="2" customFormat="1" ht="24.15" customHeight="1">
      <c r="A195" s="37"/>
      <c r="B195" s="38"/>
      <c r="C195" s="210" t="s">
        <v>512</v>
      </c>
      <c r="D195" s="210" t="s">
        <v>156</v>
      </c>
      <c r="E195" s="211" t="s">
        <v>2252</v>
      </c>
      <c r="F195" s="212" t="s">
        <v>2253</v>
      </c>
      <c r="G195" s="213" t="s">
        <v>175</v>
      </c>
      <c r="H195" s="214">
        <v>118</v>
      </c>
      <c r="I195" s="215"/>
      <c r="J195" s="216">
        <f>ROUND(I195*H195,2)</f>
        <v>0</v>
      </c>
      <c r="K195" s="217"/>
      <c r="L195" s="43"/>
      <c r="M195" s="218" t="s">
        <v>1</v>
      </c>
      <c r="N195" s="219" t="s">
        <v>41</v>
      </c>
      <c r="O195" s="90"/>
      <c r="P195" s="220">
        <f>O195*H195</f>
        <v>0</v>
      </c>
      <c r="Q195" s="220">
        <v>3.0000000000000001E-05</v>
      </c>
      <c r="R195" s="220">
        <f>Q195*H195</f>
        <v>0.0035400000000000002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191</v>
      </c>
      <c r="AT195" s="222" t="s">
        <v>156</v>
      </c>
      <c r="AU195" s="222" t="s">
        <v>86</v>
      </c>
      <c r="AY195" s="16" t="s">
        <v>155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84</v>
      </c>
      <c r="BK195" s="223">
        <f>ROUND(I195*H195,2)</f>
        <v>0</v>
      </c>
      <c r="BL195" s="16" t="s">
        <v>191</v>
      </c>
      <c r="BM195" s="222" t="s">
        <v>2254</v>
      </c>
    </row>
    <row r="196" s="11" customFormat="1" ht="25.92" customHeight="1">
      <c r="A196" s="11"/>
      <c r="B196" s="196"/>
      <c r="C196" s="197"/>
      <c r="D196" s="198" t="s">
        <v>75</v>
      </c>
      <c r="E196" s="199" t="s">
        <v>220</v>
      </c>
      <c r="F196" s="199" t="s">
        <v>2255</v>
      </c>
      <c r="G196" s="197"/>
      <c r="H196" s="197"/>
      <c r="I196" s="200"/>
      <c r="J196" s="201">
        <f>BK196</f>
        <v>0</v>
      </c>
      <c r="K196" s="197"/>
      <c r="L196" s="202"/>
      <c r="M196" s="203"/>
      <c r="N196" s="204"/>
      <c r="O196" s="204"/>
      <c r="P196" s="205">
        <f>P197</f>
        <v>0</v>
      </c>
      <c r="Q196" s="204"/>
      <c r="R196" s="205">
        <f>R197</f>
        <v>0</v>
      </c>
      <c r="S196" s="204"/>
      <c r="T196" s="206">
        <f>T197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207" t="s">
        <v>169</v>
      </c>
      <c r="AT196" s="208" t="s">
        <v>75</v>
      </c>
      <c r="AU196" s="208" t="s">
        <v>76</v>
      </c>
      <c r="AY196" s="207" t="s">
        <v>155</v>
      </c>
      <c r="BK196" s="209">
        <f>BK197</f>
        <v>0</v>
      </c>
    </row>
    <row r="197" s="11" customFormat="1" ht="22.8" customHeight="1">
      <c r="A197" s="11"/>
      <c r="B197" s="196"/>
      <c r="C197" s="197"/>
      <c r="D197" s="198" t="s">
        <v>75</v>
      </c>
      <c r="E197" s="267" t="s">
        <v>2256</v>
      </c>
      <c r="F197" s="267" t="s">
        <v>2257</v>
      </c>
      <c r="G197" s="197"/>
      <c r="H197" s="197"/>
      <c r="I197" s="200"/>
      <c r="J197" s="268">
        <f>BK197</f>
        <v>0</v>
      </c>
      <c r="K197" s="197"/>
      <c r="L197" s="202"/>
      <c r="M197" s="203"/>
      <c r="N197" s="204"/>
      <c r="O197" s="204"/>
      <c r="P197" s="205">
        <f>SUM(P198:P200)</f>
        <v>0</v>
      </c>
      <c r="Q197" s="204"/>
      <c r="R197" s="205">
        <f>SUM(R198:R200)</f>
        <v>0</v>
      </c>
      <c r="S197" s="204"/>
      <c r="T197" s="206">
        <f>SUM(T198:T200)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07" t="s">
        <v>169</v>
      </c>
      <c r="AT197" s="208" t="s">
        <v>75</v>
      </c>
      <c r="AU197" s="208" t="s">
        <v>84</v>
      </c>
      <c r="AY197" s="207" t="s">
        <v>155</v>
      </c>
      <c r="BK197" s="209">
        <f>SUM(BK198:BK200)</f>
        <v>0</v>
      </c>
    </row>
    <row r="198" s="2" customFormat="1" ht="16.5" customHeight="1">
      <c r="A198" s="37"/>
      <c r="B198" s="38"/>
      <c r="C198" s="210" t="s">
        <v>519</v>
      </c>
      <c r="D198" s="210" t="s">
        <v>156</v>
      </c>
      <c r="E198" s="211" t="s">
        <v>2258</v>
      </c>
      <c r="F198" s="212" t="s">
        <v>2259</v>
      </c>
      <c r="G198" s="213" t="s">
        <v>189</v>
      </c>
      <c r="H198" s="214">
        <v>26</v>
      </c>
      <c r="I198" s="215"/>
      <c r="J198" s="216">
        <f>ROUND(I198*H198,2)</f>
        <v>0</v>
      </c>
      <c r="K198" s="217"/>
      <c r="L198" s="43"/>
      <c r="M198" s="218" t="s">
        <v>1</v>
      </c>
      <c r="N198" s="219" t="s">
        <v>41</v>
      </c>
      <c r="O198" s="90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551</v>
      </c>
      <c r="AT198" s="222" t="s">
        <v>156</v>
      </c>
      <c r="AU198" s="222" t="s">
        <v>86</v>
      </c>
      <c r="AY198" s="16" t="s">
        <v>155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84</v>
      </c>
      <c r="BK198" s="223">
        <f>ROUND(I198*H198,2)</f>
        <v>0</v>
      </c>
      <c r="BL198" s="16" t="s">
        <v>551</v>
      </c>
      <c r="BM198" s="222" t="s">
        <v>2260</v>
      </c>
    </row>
    <row r="199" s="2" customFormat="1" ht="16.5" customHeight="1">
      <c r="A199" s="37"/>
      <c r="B199" s="38"/>
      <c r="C199" s="210" t="s">
        <v>524</v>
      </c>
      <c r="D199" s="210" t="s">
        <v>156</v>
      </c>
      <c r="E199" s="211" t="s">
        <v>2261</v>
      </c>
      <c r="F199" s="212" t="s">
        <v>2262</v>
      </c>
      <c r="G199" s="213" t="s">
        <v>189</v>
      </c>
      <c r="H199" s="214">
        <v>6</v>
      </c>
      <c r="I199" s="215"/>
      <c r="J199" s="216">
        <f>ROUND(I199*H199,2)</f>
        <v>0</v>
      </c>
      <c r="K199" s="217"/>
      <c r="L199" s="43"/>
      <c r="M199" s="218" t="s">
        <v>1</v>
      </c>
      <c r="N199" s="219" t="s">
        <v>41</v>
      </c>
      <c r="O199" s="90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551</v>
      </c>
      <c r="AT199" s="222" t="s">
        <v>156</v>
      </c>
      <c r="AU199" s="222" t="s">
        <v>86</v>
      </c>
      <c r="AY199" s="16" t="s">
        <v>155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84</v>
      </c>
      <c r="BK199" s="223">
        <f>ROUND(I199*H199,2)</f>
        <v>0</v>
      </c>
      <c r="BL199" s="16" t="s">
        <v>551</v>
      </c>
      <c r="BM199" s="222" t="s">
        <v>2263</v>
      </c>
    </row>
    <row r="200" s="2" customFormat="1" ht="16.5" customHeight="1">
      <c r="A200" s="37"/>
      <c r="B200" s="38"/>
      <c r="C200" s="210" t="s">
        <v>532</v>
      </c>
      <c r="D200" s="210" t="s">
        <v>156</v>
      </c>
      <c r="E200" s="211" t="s">
        <v>2264</v>
      </c>
      <c r="F200" s="212" t="s">
        <v>2265</v>
      </c>
      <c r="G200" s="213" t="s">
        <v>189</v>
      </c>
      <c r="H200" s="214">
        <v>8</v>
      </c>
      <c r="I200" s="215"/>
      <c r="J200" s="216">
        <f>ROUND(I200*H200,2)</f>
        <v>0</v>
      </c>
      <c r="K200" s="217"/>
      <c r="L200" s="43"/>
      <c r="M200" s="273" t="s">
        <v>1</v>
      </c>
      <c r="N200" s="274" t="s">
        <v>41</v>
      </c>
      <c r="O200" s="275"/>
      <c r="P200" s="276">
        <f>O200*H200</f>
        <v>0</v>
      </c>
      <c r="Q200" s="276">
        <v>0</v>
      </c>
      <c r="R200" s="276">
        <f>Q200*H200</f>
        <v>0</v>
      </c>
      <c r="S200" s="276">
        <v>0</v>
      </c>
      <c r="T200" s="27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551</v>
      </c>
      <c r="AT200" s="222" t="s">
        <v>156</v>
      </c>
      <c r="AU200" s="222" t="s">
        <v>86</v>
      </c>
      <c r="AY200" s="16" t="s">
        <v>155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84</v>
      </c>
      <c r="BK200" s="223">
        <f>ROUND(I200*H200,2)</f>
        <v>0</v>
      </c>
      <c r="BL200" s="16" t="s">
        <v>551</v>
      </c>
      <c r="BM200" s="222" t="s">
        <v>2266</v>
      </c>
    </row>
    <row r="201" s="2" customFormat="1" ht="6.96" customHeight="1">
      <c r="A201" s="37"/>
      <c r="B201" s="65"/>
      <c r="C201" s="66"/>
      <c r="D201" s="66"/>
      <c r="E201" s="66"/>
      <c r="F201" s="66"/>
      <c r="G201" s="66"/>
      <c r="H201" s="66"/>
      <c r="I201" s="66"/>
      <c r="J201" s="66"/>
      <c r="K201" s="66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hOXR/cZlOOdsb94YIzMYn/tRo7yQkKe8jyytW3/8YoodIi7hz2TX+0kK8eF55RmPRzHtHYEQ2ukmW5OuI7vAww==" hashValue="SVufbERNEjeuTWHtP5o3P1+ASJXL9VjOLI7BDDAcYas3QJscBMxFhVVoxy8jHCjSi2Med903GPk3BkEqtOCtXQ==" algorithmName="SHA-512" password="E7DD"/>
  <autoFilter ref="C126:K20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VOŠ a SPŠ Žďár nad Sázavou - Rekonstrukce výdejny jídel Strojírenská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2267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2268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2269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ROUND((SUM(BE122:BE294)),  2)</f>
        <v>0</v>
      </c>
      <c r="G33" s="37"/>
      <c r="H33" s="37"/>
      <c r="I33" s="154">
        <v>0.20999999999999999</v>
      </c>
      <c r="J33" s="153">
        <f>ROUND(((SUM(BE122:BE294))*I33),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ROUND((SUM(BF122:BF294)),  2)</f>
        <v>0</v>
      </c>
      <c r="G34" s="37"/>
      <c r="H34" s="37"/>
      <c r="I34" s="154">
        <v>0.14999999999999999</v>
      </c>
      <c r="J34" s="153">
        <f>ROUND(((SUM(BF122:BF294))*I34),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ROUND((SUM(BG122:BG294)),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ROUND((SUM(BH122:BH294)),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ROUND((SUM(BI122:BI294)),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VOŠ a SPŠ Žďár nad Sázavou - Rekonstrukce výdejny jídel Strojírenská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04 - vzduchotechnika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16. 1. 2023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Kraj Vysočina </v>
      </c>
      <c r="G91" s="39"/>
      <c r="H91" s="39"/>
      <c r="I91" s="31" t="s">
        <v>30</v>
      </c>
      <c r="J91" s="35" t="str">
        <f>E21</f>
        <v>Ing.Jiří Danihelka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2270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2271</v>
      </c>
      <c r="E98" s="181"/>
      <c r="F98" s="181"/>
      <c r="G98" s="181"/>
      <c r="H98" s="181"/>
      <c r="I98" s="181"/>
      <c r="J98" s="182">
        <f>J124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2272</v>
      </c>
      <c r="E99" s="181"/>
      <c r="F99" s="181"/>
      <c r="G99" s="181"/>
      <c r="H99" s="181"/>
      <c r="I99" s="181"/>
      <c r="J99" s="182">
        <f>J198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2273</v>
      </c>
      <c r="E100" s="181"/>
      <c r="F100" s="181"/>
      <c r="G100" s="181"/>
      <c r="H100" s="181"/>
      <c r="I100" s="181"/>
      <c r="J100" s="182">
        <f>J230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2274</v>
      </c>
      <c r="E101" s="181"/>
      <c r="F101" s="181"/>
      <c r="G101" s="181"/>
      <c r="H101" s="181"/>
      <c r="I101" s="181"/>
      <c r="J101" s="182">
        <f>J270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2275</v>
      </c>
      <c r="E102" s="181"/>
      <c r="F102" s="181"/>
      <c r="G102" s="181"/>
      <c r="H102" s="181"/>
      <c r="I102" s="181"/>
      <c r="J102" s="182">
        <f>J287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140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VOŠ a SPŠ Žďár nad Sázavou - Rekonstrukce výdejny jídel Strojírenská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 04 - vzduchotechnika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Žďár nad Sázavou</v>
      </c>
      <c r="G116" s="39"/>
      <c r="H116" s="39"/>
      <c r="I116" s="31" t="s">
        <v>22</v>
      </c>
      <c r="J116" s="78" t="str">
        <f>IF(J12="","",J12)</f>
        <v>16. 1. 2023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Kraj Vysočina </v>
      </c>
      <c r="G118" s="39"/>
      <c r="H118" s="39"/>
      <c r="I118" s="31" t="s">
        <v>30</v>
      </c>
      <c r="J118" s="35" t="str">
        <f>E21</f>
        <v>Ing.Jiří Danihelka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Filip Marek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184"/>
      <c r="B121" s="185"/>
      <c r="C121" s="186" t="s">
        <v>141</v>
      </c>
      <c r="D121" s="187" t="s">
        <v>61</v>
      </c>
      <c r="E121" s="187" t="s">
        <v>57</v>
      </c>
      <c r="F121" s="187" t="s">
        <v>58</v>
      </c>
      <c r="G121" s="187" t="s">
        <v>142</v>
      </c>
      <c r="H121" s="187" t="s">
        <v>143</v>
      </c>
      <c r="I121" s="187" t="s">
        <v>144</v>
      </c>
      <c r="J121" s="188" t="s">
        <v>110</v>
      </c>
      <c r="K121" s="189" t="s">
        <v>145</v>
      </c>
      <c r="L121" s="190"/>
      <c r="M121" s="99" t="s">
        <v>1</v>
      </c>
      <c r="N121" s="100" t="s">
        <v>40</v>
      </c>
      <c r="O121" s="100" t="s">
        <v>146</v>
      </c>
      <c r="P121" s="100" t="s">
        <v>147</v>
      </c>
      <c r="Q121" s="100" t="s">
        <v>148</v>
      </c>
      <c r="R121" s="100" t="s">
        <v>149</v>
      </c>
      <c r="S121" s="100" t="s">
        <v>150</v>
      </c>
      <c r="T121" s="101" t="s">
        <v>151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7"/>
      <c r="B122" s="38"/>
      <c r="C122" s="106" t="s">
        <v>152</v>
      </c>
      <c r="D122" s="39"/>
      <c r="E122" s="39"/>
      <c r="F122" s="39"/>
      <c r="G122" s="39"/>
      <c r="H122" s="39"/>
      <c r="I122" s="39"/>
      <c r="J122" s="191">
        <f>BK122</f>
        <v>0</v>
      </c>
      <c r="K122" s="39"/>
      <c r="L122" s="43"/>
      <c r="M122" s="102"/>
      <c r="N122" s="192"/>
      <c r="O122" s="103"/>
      <c r="P122" s="193">
        <f>P123+P124+P198+P230+P270+P287</f>
        <v>0</v>
      </c>
      <c r="Q122" s="103"/>
      <c r="R122" s="193">
        <f>R123+R124+R198+R230+R270+R287</f>
        <v>0</v>
      </c>
      <c r="S122" s="103"/>
      <c r="T122" s="194">
        <f>T123+T124+T198+T230+T270+T287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112</v>
      </c>
      <c r="BK122" s="195">
        <f>BK123+BK124+BK198+BK230+BK270+BK287</f>
        <v>0</v>
      </c>
    </row>
    <row r="123" s="11" customFormat="1" ht="25.92" customHeight="1">
      <c r="A123" s="11"/>
      <c r="B123" s="196"/>
      <c r="C123" s="197"/>
      <c r="D123" s="198" t="s">
        <v>75</v>
      </c>
      <c r="E123" s="199" t="s">
        <v>2276</v>
      </c>
      <c r="F123" s="199" t="s">
        <v>2277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v>0</v>
      </c>
      <c r="Q123" s="204"/>
      <c r="R123" s="205">
        <v>0</v>
      </c>
      <c r="S123" s="204"/>
      <c r="T123" s="206"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84</v>
      </c>
      <c r="AT123" s="208" t="s">
        <v>75</v>
      </c>
      <c r="AU123" s="208" t="s">
        <v>76</v>
      </c>
      <c r="AY123" s="207" t="s">
        <v>155</v>
      </c>
      <c r="BK123" s="209">
        <v>0</v>
      </c>
    </row>
    <row r="124" s="11" customFormat="1" ht="25.92" customHeight="1">
      <c r="A124" s="11"/>
      <c r="B124" s="196"/>
      <c r="C124" s="197"/>
      <c r="D124" s="198" t="s">
        <v>75</v>
      </c>
      <c r="E124" s="199" t="s">
        <v>2278</v>
      </c>
      <c r="F124" s="199" t="s">
        <v>2279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SUM(P125:P197)</f>
        <v>0</v>
      </c>
      <c r="Q124" s="204"/>
      <c r="R124" s="205">
        <f>SUM(R125:R197)</f>
        <v>0</v>
      </c>
      <c r="S124" s="204"/>
      <c r="T124" s="206">
        <f>SUM(T125:T197)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84</v>
      </c>
      <c r="AT124" s="208" t="s">
        <v>75</v>
      </c>
      <c r="AU124" s="208" t="s">
        <v>76</v>
      </c>
      <c r="AY124" s="207" t="s">
        <v>155</v>
      </c>
      <c r="BK124" s="209">
        <f>SUM(BK125:BK197)</f>
        <v>0</v>
      </c>
    </row>
    <row r="125" s="2" customFormat="1" ht="49.05" customHeight="1">
      <c r="A125" s="37"/>
      <c r="B125" s="38"/>
      <c r="C125" s="247" t="s">
        <v>192</v>
      </c>
      <c r="D125" s="247" t="s">
        <v>220</v>
      </c>
      <c r="E125" s="248" t="s">
        <v>2280</v>
      </c>
      <c r="F125" s="249" t="s">
        <v>2281</v>
      </c>
      <c r="G125" s="250" t="s">
        <v>2282</v>
      </c>
      <c r="H125" s="251">
        <v>1</v>
      </c>
      <c r="I125" s="252"/>
      <c r="J125" s="253">
        <f>ROUND(I125*H125,2)</f>
        <v>0</v>
      </c>
      <c r="K125" s="254"/>
      <c r="L125" s="255"/>
      <c r="M125" s="256" t="s">
        <v>1</v>
      </c>
      <c r="N125" s="257" t="s">
        <v>41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197</v>
      </c>
      <c r="AT125" s="222" t="s">
        <v>220</v>
      </c>
      <c r="AU125" s="222" t="s">
        <v>84</v>
      </c>
      <c r="AY125" s="16" t="s">
        <v>155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84</v>
      </c>
      <c r="BK125" s="223">
        <f>ROUND(I125*H125,2)</f>
        <v>0</v>
      </c>
      <c r="BL125" s="16" t="s">
        <v>160</v>
      </c>
      <c r="BM125" s="222" t="s">
        <v>2283</v>
      </c>
    </row>
    <row r="126" s="2" customFormat="1">
      <c r="A126" s="37"/>
      <c r="B126" s="38"/>
      <c r="C126" s="39"/>
      <c r="D126" s="226" t="s">
        <v>1678</v>
      </c>
      <c r="E126" s="39"/>
      <c r="F126" s="278" t="s">
        <v>2284</v>
      </c>
      <c r="G126" s="39"/>
      <c r="H126" s="39"/>
      <c r="I126" s="270"/>
      <c r="J126" s="39"/>
      <c r="K126" s="39"/>
      <c r="L126" s="43"/>
      <c r="M126" s="271"/>
      <c r="N126" s="27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1678</v>
      </c>
      <c r="AU126" s="16" t="s">
        <v>84</v>
      </c>
    </row>
    <row r="127" s="2" customFormat="1" ht="16.5" customHeight="1">
      <c r="A127" s="37"/>
      <c r="B127" s="38"/>
      <c r="C127" s="210" t="s">
        <v>197</v>
      </c>
      <c r="D127" s="210" t="s">
        <v>156</v>
      </c>
      <c r="E127" s="211" t="s">
        <v>2285</v>
      </c>
      <c r="F127" s="212" t="s">
        <v>2286</v>
      </c>
      <c r="G127" s="213" t="s">
        <v>2282</v>
      </c>
      <c r="H127" s="214">
        <v>1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41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160</v>
      </c>
      <c r="AT127" s="222" t="s">
        <v>156</v>
      </c>
      <c r="AU127" s="222" t="s">
        <v>84</v>
      </c>
      <c r="AY127" s="16" t="s">
        <v>155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84</v>
      </c>
      <c r="BK127" s="223">
        <f>ROUND(I127*H127,2)</f>
        <v>0</v>
      </c>
      <c r="BL127" s="16" t="s">
        <v>160</v>
      </c>
      <c r="BM127" s="222" t="s">
        <v>191</v>
      </c>
    </row>
    <row r="128" s="2" customFormat="1" ht="24.15" customHeight="1">
      <c r="A128" s="37"/>
      <c r="B128" s="38"/>
      <c r="C128" s="247" t="s">
        <v>205</v>
      </c>
      <c r="D128" s="247" t="s">
        <v>220</v>
      </c>
      <c r="E128" s="248" t="s">
        <v>2287</v>
      </c>
      <c r="F128" s="249" t="s">
        <v>2288</v>
      </c>
      <c r="G128" s="250" t="s">
        <v>949</v>
      </c>
      <c r="H128" s="251">
        <v>1</v>
      </c>
      <c r="I128" s="252"/>
      <c r="J128" s="253">
        <f>ROUND(I128*H128,2)</f>
        <v>0</v>
      </c>
      <c r="K128" s="254"/>
      <c r="L128" s="255"/>
      <c r="M128" s="256" t="s">
        <v>1</v>
      </c>
      <c r="N128" s="257" t="s">
        <v>41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197</v>
      </c>
      <c r="AT128" s="222" t="s">
        <v>220</v>
      </c>
      <c r="AU128" s="222" t="s">
        <v>84</v>
      </c>
      <c r="AY128" s="16" t="s">
        <v>155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84</v>
      </c>
      <c r="BK128" s="223">
        <f>ROUND(I128*H128,2)</f>
        <v>0</v>
      </c>
      <c r="BL128" s="16" t="s">
        <v>160</v>
      </c>
      <c r="BM128" s="222" t="s">
        <v>2289</v>
      </c>
    </row>
    <row r="129" s="2" customFormat="1">
      <c r="A129" s="37"/>
      <c r="B129" s="38"/>
      <c r="C129" s="39"/>
      <c r="D129" s="226" t="s">
        <v>1678</v>
      </c>
      <c r="E129" s="39"/>
      <c r="F129" s="269" t="s">
        <v>2290</v>
      </c>
      <c r="G129" s="39"/>
      <c r="H129" s="39"/>
      <c r="I129" s="270"/>
      <c r="J129" s="39"/>
      <c r="K129" s="39"/>
      <c r="L129" s="43"/>
      <c r="M129" s="271"/>
      <c r="N129" s="272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1678</v>
      </c>
      <c r="AU129" s="16" t="s">
        <v>84</v>
      </c>
    </row>
    <row r="130" s="2" customFormat="1" ht="16.5" customHeight="1">
      <c r="A130" s="37"/>
      <c r="B130" s="38"/>
      <c r="C130" s="210" t="s">
        <v>210</v>
      </c>
      <c r="D130" s="210" t="s">
        <v>156</v>
      </c>
      <c r="E130" s="211" t="s">
        <v>2291</v>
      </c>
      <c r="F130" s="212" t="s">
        <v>2292</v>
      </c>
      <c r="G130" s="213" t="s">
        <v>949</v>
      </c>
      <c r="H130" s="214">
        <v>1</v>
      </c>
      <c r="I130" s="215"/>
      <c r="J130" s="216">
        <f>ROUND(I130*H130,2)</f>
        <v>0</v>
      </c>
      <c r="K130" s="217"/>
      <c r="L130" s="43"/>
      <c r="M130" s="218" t="s">
        <v>1</v>
      </c>
      <c r="N130" s="219" t="s">
        <v>41</v>
      </c>
      <c r="O130" s="90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160</v>
      </c>
      <c r="AT130" s="222" t="s">
        <v>156</v>
      </c>
      <c r="AU130" s="222" t="s">
        <v>84</v>
      </c>
      <c r="AY130" s="16" t="s">
        <v>155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84</v>
      </c>
      <c r="BK130" s="223">
        <f>ROUND(I130*H130,2)</f>
        <v>0</v>
      </c>
      <c r="BL130" s="16" t="s">
        <v>160</v>
      </c>
      <c r="BM130" s="222" t="s">
        <v>267</v>
      </c>
    </row>
    <row r="131" s="2" customFormat="1">
      <c r="A131" s="37"/>
      <c r="B131" s="38"/>
      <c r="C131" s="39"/>
      <c r="D131" s="226" t="s">
        <v>1678</v>
      </c>
      <c r="E131" s="39"/>
      <c r="F131" s="269" t="s">
        <v>2293</v>
      </c>
      <c r="G131" s="39"/>
      <c r="H131" s="39"/>
      <c r="I131" s="270"/>
      <c r="J131" s="39"/>
      <c r="K131" s="39"/>
      <c r="L131" s="43"/>
      <c r="M131" s="271"/>
      <c r="N131" s="272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1678</v>
      </c>
      <c r="AU131" s="16" t="s">
        <v>84</v>
      </c>
    </row>
    <row r="132" s="2" customFormat="1" ht="24.15" customHeight="1">
      <c r="A132" s="37"/>
      <c r="B132" s="38"/>
      <c r="C132" s="247" t="s">
        <v>153</v>
      </c>
      <c r="D132" s="247" t="s">
        <v>220</v>
      </c>
      <c r="E132" s="248" t="s">
        <v>2294</v>
      </c>
      <c r="F132" s="249" t="s">
        <v>2295</v>
      </c>
      <c r="G132" s="250" t="s">
        <v>949</v>
      </c>
      <c r="H132" s="251">
        <v>1</v>
      </c>
      <c r="I132" s="252"/>
      <c r="J132" s="253">
        <f>ROUND(I132*H132,2)</f>
        <v>0</v>
      </c>
      <c r="K132" s="254"/>
      <c r="L132" s="255"/>
      <c r="M132" s="256" t="s">
        <v>1</v>
      </c>
      <c r="N132" s="257" t="s">
        <v>41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197</v>
      </c>
      <c r="AT132" s="222" t="s">
        <v>220</v>
      </c>
      <c r="AU132" s="222" t="s">
        <v>84</v>
      </c>
      <c r="AY132" s="16" t="s">
        <v>155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84</v>
      </c>
      <c r="BK132" s="223">
        <f>ROUND(I132*H132,2)</f>
        <v>0</v>
      </c>
      <c r="BL132" s="16" t="s">
        <v>160</v>
      </c>
      <c r="BM132" s="222" t="s">
        <v>2296</v>
      </c>
    </row>
    <row r="133" s="2" customFormat="1" ht="16.5" customHeight="1">
      <c r="A133" s="37"/>
      <c r="B133" s="38"/>
      <c r="C133" s="210" t="s">
        <v>219</v>
      </c>
      <c r="D133" s="210" t="s">
        <v>156</v>
      </c>
      <c r="E133" s="211" t="s">
        <v>2297</v>
      </c>
      <c r="F133" s="212" t="s">
        <v>2292</v>
      </c>
      <c r="G133" s="213" t="s">
        <v>949</v>
      </c>
      <c r="H133" s="214">
        <v>1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41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160</v>
      </c>
      <c r="AT133" s="222" t="s">
        <v>156</v>
      </c>
      <c r="AU133" s="222" t="s">
        <v>84</v>
      </c>
      <c r="AY133" s="16" t="s">
        <v>155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84</v>
      </c>
      <c r="BK133" s="223">
        <f>ROUND(I133*H133,2)</f>
        <v>0</v>
      </c>
      <c r="BL133" s="16" t="s">
        <v>160</v>
      </c>
      <c r="BM133" s="222" t="s">
        <v>269</v>
      </c>
    </row>
    <row r="134" s="2" customFormat="1" ht="33" customHeight="1">
      <c r="A134" s="37"/>
      <c r="B134" s="38"/>
      <c r="C134" s="247" t="s">
        <v>224</v>
      </c>
      <c r="D134" s="247" t="s">
        <v>220</v>
      </c>
      <c r="E134" s="248" t="s">
        <v>2298</v>
      </c>
      <c r="F134" s="249" t="s">
        <v>2299</v>
      </c>
      <c r="G134" s="250" t="s">
        <v>949</v>
      </c>
      <c r="H134" s="251">
        <v>4</v>
      </c>
      <c r="I134" s="252"/>
      <c r="J134" s="253">
        <f>ROUND(I134*H134,2)</f>
        <v>0</v>
      </c>
      <c r="K134" s="254"/>
      <c r="L134" s="255"/>
      <c r="M134" s="256" t="s">
        <v>1</v>
      </c>
      <c r="N134" s="257" t="s">
        <v>41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197</v>
      </c>
      <c r="AT134" s="222" t="s">
        <v>220</v>
      </c>
      <c r="AU134" s="222" t="s">
        <v>84</v>
      </c>
      <c r="AY134" s="16" t="s">
        <v>155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84</v>
      </c>
      <c r="BK134" s="223">
        <f>ROUND(I134*H134,2)</f>
        <v>0</v>
      </c>
      <c r="BL134" s="16" t="s">
        <v>160</v>
      </c>
      <c r="BM134" s="222" t="s">
        <v>2300</v>
      </c>
    </row>
    <row r="135" s="2" customFormat="1" ht="16.5" customHeight="1">
      <c r="A135" s="37"/>
      <c r="B135" s="38"/>
      <c r="C135" s="210" t="s">
        <v>248</v>
      </c>
      <c r="D135" s="210" t="s">
        <v>156</v>
      </c>
      <c r="E135" s="211" t="s">
        <v>2301</v>
      </c>
      <c r="F135" s="212" t="s">
        <v>2292</v>
      </c>
      <c r="G135" s="213" t="s">
        <v>949</v>
      </c>
      <c r="H135" s="214">
        <v>4</v>
      </c>
      <c r="I135" s="215"/>
      <c r="J135" s="216">
        <f>ROUND(I135*H135,2)</f>
        <v>0</v>
      </c>
      <c r="K135" s="217"/>
      <c r="L135" s="43"/>
      <c r="M135" s="218" t="s">
        <v>1</v>
      </c>
      <c r="N135" s="219" t="s">
        <v>41</v>
      </c>
      <c r="O135" s="90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160</v>
      </c>
      <c r="AT135" s="222" t="s">
        <v>156</v>
      </c>
      <c r="AU135" s="222" t="s">
        <v>84</v>
      </c>
      <c r="AY135" s="16" t="s">
        <v>155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84</v>
      </c>
      <c r="BK135" s="223">
        <f>ROUND(I135*H135,2)</f>
        <v>0</v>
      </c>
      <c r="BL135" s="16" t="s">
        <v>160</v>
      </c>
      <c r="BM135" s="222" t="s">
        <v>292</v>
      </c>
    </row>
    <row r="136" s="2" customFormat="1" ht="37.8" customHeight="1">
      <c r="A136" s="37"/>
      <c r="B136" s="38"/>
      <c r="C136" s="247" t="s">
        <v>8</v>
      </c>
      <c r="D136" s="247" t="s">
        <v>220</v>
      </c>
      <c r="E136" s="248" t="s">
        <v>2302</v>
      </c>
      <c r="F136" s="249" t="s">
        <v>2303</v>
      </c>
      <c r="G136" s="250" t="s">
        <v>949</v>
      </c>
      <c r="H136" s="251">
        <v>2</v>
      </c>
      <c r="I136" s="252"/>
      <c r="J136" s="253">
        <f>ROUND(I136*H136,2)</f>
        <v>0</v>
      </c>
      <c r="K136" s="254"/>
      <c r="L136" s="255"/>
      <c r="M136" s="256" t="s">
        <v>1</v>
      </c>
      <c r="N136" s="257" t="s">
        <v>41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197</v>
      </c>
      <c r="AT136" s="222" t="s">
        <v>220</v>
      </c>
      <c r="AU136" s="222" t="s">
        <v>84</v>
      </c>
      <c r="AY136" s="16" t="s">
        <v>155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84</v>
      </c>
      <c r="BK136" s="223">
        <f>ROUND(I136*H136,2)</f>
        <v>0</v>
      </c>
      <c r="BL136" s="16" t="s">
        <v>160</v>
      </c>
      <c r="BM136" s="222" t="s">
        <v>2304</v>
      </c>
    </row>
    <row r="137" s="2" customFormat="1" ht="16.5" customHeight="1">
      <c r="A137" s="37"/>
      <c r="B137" s="38"/>
      <c r="C137" s="210" t="s">
        <v>191</v>
      </c>
      <c r="D137" s="210" t="s">
        <v>156</v>
      </c>
      <c r="E137" s="211" t="s">
        <v>2305</v>
      </c>
      <c r="F137" s="212" t="s">
        <v>2292</v>
      </c>
      <c r="G137" s="213" t="s">
        <v>949</v>
      </c>
      <c r="H137" s="214">
        <v>2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41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160</v>
      </c>
      <c r="AT137" s="222" t="s">
        <v>156</v>
      </c>
      <c r="AU137" s="222" t="s">
        <v>84</v>
      </c>
      <c r="AY137" s="16" t="s">
        <v>155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84</v>
      </c>
      <c r="BK137" s="223">
        <f>ROUND(I137*H137,2)</f>
        <v>0</v>
      </c>
      <c r="BL137" s="16" t="s">
        <v>160</v>
      </c>
      <c r="BM137" s="222" t="s">
        <v>343</v>
      </c>
    </row>
    <row r="138" s="2" customFormat="1" ht="21.75" customHeight="1">
      <c r="A138" s="37"/>
      <c r="B138" s="38"/>
      <c r="C138" s="247" t="s">
        <v>311</v>
      </c>
      <c r="D138" s="247" t="s">
        <v>220</v>
      </c>
      <c r="E138" s="248" t="s">
        <v>2306</v>
      </c>
      <c r="F138" s="249" t="s">
        <v>2307</v>
      </c>
      <c r="G138" s="250" t="s">
        <v>949</v>
      </c>
      <c r="H138" s="251">
        <v>2</v>
      </c>
      <c r="I138" s="252"/>
      <c r="J138" s="253">
        <f>ROUND(I138*H138,2)</f>
        <v>0</v>
      </c>
      <c r="K138" s="254"/>
      <c r="L138" s="255"/>
      <c r="M138" s="256" t="s">
        <v>1</v>
      </c>
      <c r="N138" s="257" t="s">
        <v>41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197</v>
      </c>
      <c r="AT138" s="222" t="s">
        <v>220</v>
      </c>
      <c r="AU138" s="222" t="s">
        <v>84</v>
      </c>
      <c r="AY138" s="16" t="s">
        <v>155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84</v>
      </c>
      <c r="BK138" s="223">
        <f>ROUND(I138*H138,2)</f>
        <v>0</v>
      </c>
      <c r="BL138" s="16" t="s">
        <v>160</v>
      </c>
      <c r="BM138" s="222" t="s">
        <v>2308</v>
      </c>
    </row>
    <row r="139" s="2" customFormat="1" ht="16.5" customHeight="1">
      <c r="A139" s="37"/>
      <c r="B139" s="38"/>
      <c r="C139" s="210" t="s">
        <v>320</v>
      </c>
      <c r="D139" s="210" t="s">
        <v>156</v>
      </c>
      <c r="E139" s="211" t="s">
        <v>2309</v>
      </c>
      <c r="F139" s="212" t="s">
        <v>2292</v>
      </c>
      <c r="G139" s="213" t="s">
        <v>949</v>
      </c>
      <c r="H139" s="214">
        <v>2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41</v>
      </c>
      <c r="O139" s="90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160</v>
      </c>
      <c r="AT139" s="222" t="s">
        <v>156</v>
      </c>
      <c r="AU139" s="222" t="s">
        <v>84</v>
      </c>
      <c r="AY139" s="16" t="s">
        <v>155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84</v>
      </c>
      <c r="BK139" s="223">
        <f>ROUND(I139*H139,2)</f>
        <v>0</v>
      </c>
      <c r="BL139" s="16" t="s">
        <v>160</v>
      </c>
      <c r="BM139" s="222" t="s">
        <v>360</v>
      </c>
    </row>
    <row r="140" s="2" customFormat="1" ht="24.15" customHeight="1">
      <c r="A140" s="37"/>
      <c r="B140" s="38"/>
      <c r="C140" s="247" t="s">
        <v>326</v>
      </c>
      <c r="D140" s="247" t="s">
        <v>220</v>
      </c>
      <c r="E140" s="248" t="s">
        <v>2310</v>
      </c>
      <c r="F140" s="249" t="s">
        <v>2311</v>
      </c>
      <c r="G140" s="250" t="s">
        <v>949</v>
      </c>
      <c r="H140" s="251">
        <v>1</v>
      </c>
      <c r="I140" s="252"/>
      <c r="J140" s="253">
        <f>ROUND(I140*H140,2)</f>
        <v>0</v>
      </c>
      <c r="K140" s="254"/>
      <c r="L140" s="255"/>
      <c r="M140" s="256" t="s">
        <v>1</v>
      </c>
      <c r="N140" s="257" t="s">
        <v>41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197</v>
      </c>
      <c r="AT140" s="222" t="s">
        <v>220</v>
      </c>
      <c r="AU140" s="222" t="s">
        <v>84</v>
      </c>
      <c r="AY140" s="16" t="s">
        <v>155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84</v>
      </c>
      <c r="BK140" s="223">
        <f>ROUND(I140*H140,2)</f>
        <v>0</v>
      </c>
      <c r="BL140" s="16" t="s">
        <v>160</v>
      </c>
      <c r="BM140" s="222" t="s">
        <v>2312</v>
      </c>
    </row>
    <row r="141" s="2" customFormat="1" ht="16.5" customHeight="1">
      <c r="A141" s="37"/>
      <c r="B141" s="38"/>
      <c r="C141" s="210" t="s">
        <v>267</v>
      </c>
      <c r="D141" s="210" t="s">
        <v>156</v>
      </c>
      <c r="E141" s="211" t="s">
        <v>2313</v>
      </c>
      <c r="F141" s="212" t="s">
        <v>2292</v>
      </c>
      <c r="G141" s="213" t="s">
        <v>949</v>
      </c>
      <c r="H141" s="214">
        <v>1</v>
      </c>
      <c r="I141" s="215"/>
      <c r="J141" s="216">
        <f>ROUND(I141*H141,2)</f>
        <v>0</v>
      </c>
      <c r="K141" s="217"/>
      <c r="L141" s="43"/>
      <c r="M141" s="218" t="s">
        <v>1</v>
      </c>
      <c r="N141" s="219" t="s">
        <v>41</v>
      </c>
      <c r="O141" s="90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160</v>
      </c>
      <c r="AT141" s="222" t="s">
        <v>156</v>
      </c>
      <c r="AU141" s="222" t="s">
        <v>84</v>
      </c>
      <c r="AY141" s="16" t="s">
        <v>155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84</v>
      </c>
      <c r="BK141" s="223">
        <f>ROUND(I141*H141,2)</f>
        <v>0</v>
      </c>
      <c r="BL141" s="16" t="s">
        <v>160</v>
      </c>
      <c r="BM141" s="222" t="s">
        <v>333</v>
      </c>
    </row>
    <row r="142" s="2" customFormat="1" ht="16.5" customHeight="1">
      <c r="A142" s="37"/>
      <c r="B142" s="38"/>
      <c r="C142" s="247" t="s">
        <v>7</v>
      </c>
      <c r="D142" s="247" t="s">
        <v>220</v>
      </c>
      <c r="E142" s="248" t="s">
        <v>2314</v>
      </c>
      <c r="F142" s="249" t="s">
        <v>2315</v>
      </c>
      <c r="G142" s="250" t="s">
        <v>949</v>
      </c>
      <c r="H142" s="251">
        <v>1</v>
      </c>
      <c r="I142" s="252"/>
      <c r="J142" s="253">
        <f>ROUND(I142*H142,2)</f>
        <v>0</v>
      </c>
      <c r="K142" s="254"/>
      <c r="L142" s="255"/>
      <c r="M142" s="256" t="s">
        <v>1</v>
      </c>
      <c r="N142" s="257" t="s">
        <v>41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197</v>
      </c>
      <c r="AT142" s="222" t="s">
        <v>220</v>
      </c>
      <c r="AU142" s="222" t="s">
        <v>84</v>
      </c>
      <c r="AY142" s="16" t="s">
        <v>155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84</v>
      </c>
      <c r="BK142" s="223">
        <f>ROUND(I142*H142,2)</f>
        <v>0</v>
      </c>
      <c r="BL142" s="16" t="s">
        <v>160</v>
      </c>
      <c r="BM142" s="222" t="s">
        <v>2316</v>
      </c>
    </row>
    <row r="143" s="2" customFormat="1" ht="16.5" customHeight="1">
      <c r="A143" s="37"/>
      <c r="B143" s="38"/>
      <c r="C143" s="210" t="s">
        <v>258</v>
      </c>
      <c r="D143" s="210" t="s">
        <v>156</v>
      </c>
      <c r="E143" s="211" t="s">
        <v>2317</v>
      </c>
      <c r="F143" s="212" t="s">
        <v>2292</v>
      </c>
      <c r="G143" s="213" t="s">
        <v>949</v>
      </c>
      <c r="H143" s="214">
        <v>1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41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160</v>
      </c>
      <c r="AT143" s="222" t="s">
        <v>156</v>
      </c>
      <c r="AU143" s="222" t="s">
        <v>84</v>
      </c>
      <c r="AY143" s="16" t="s">
        <v>155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84</v>
      </c>
      <c r="BK143" s="223">
        <f>ROUND(I143*H143,2)</f>
        <v>0</v>
      </c>
      <c r="BL143" s="16" t="s">
        <v>160</v>
      </c>
      <c r="BM143" s="222" t="s">
        <v>391</v>
      </c>
    </row>
    <row r="144" s="2" customFormat="1" ht="24.15" customHeight="1">
      <c r="A144" s="37"/>
      <c r="B144" s="38"/>
      <c r="C144" s="247" t="s">
        <v>283</v>
      </c>
      <c r="D144" s="247" t="s">
        <v>220</v>
      </c>
      <c r="E144" s="248" t="s">
        <v>2318</v>
      </c>
      <c r="F144" s="249" t="s">
        <v>2319</v>
      </c>
      <c r="G144" s="250" t="s">
        <v>949</v>
      </c>
      <c r="H144" s="251">
        <v>1</v>
      </c>
      <c r="I144" s="252"/>
      <c r="J144" s="253">
        <f>ROUND(I144*H144,2)</f>
        <v>0</v>
      </c>
      <c r="K144" s="254"/>
      <c r="L144" s="255"/>
      <c r="M144" s="256" t="s">
        <v>1</v>
      </c>
      <c r="N144" s="257" t="s">
        <v>41</v>
      </c>
      <c r="O144" s="90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197</v>
      </c>
      <c r="AT144" s="222" t="s">
        <v>220</v>
      </c>
      <c r="AU144" s="222" t="s">
        <v>84</v>
      </c>
      <c r="AY144" s="16" t="s">
        <v>155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84</v>
      </c>
      <c r="BK144" s="223">
        <f>ROUND(I144*H144,2)</f>
        <v>0</v>
      </c>
      <c r="BL144" s="16" t="s">
        <v>160</v>
      </c>
      <c r="BM144" s="222" t="s">
        <v>2320</v>
      </c>
    </row>
    <row r="145" s="2" customFormat="1" ht="16.5" customHeight="1">
      <c r="A145" s="37"/>
      <c r="B145" s="38"/>
      <c r="C145" s="210" t="s">
        <v>269</v>
      </c>
      <c r="D145" s="210" t="s">
        <v>156</v>
      </c>
      <c r="E145" s="211" t="s">
        <v>2321</v>
      </c>
      <c r="F145" s="212" t="s">
        <v>2292</v>
      </c>
      <c r="G145" s="213" t="s">
        <v>949</v>
      </c>
      <c r="H145" s="214">
        <v>1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41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160</v>
      </c>
      <c r="AT145" s="222" t="s">
        <v>156</v>
      </c>
      <c r="AU145" s="222" t="s">
        <v>84</v>
      </c>
      <c r="AY145" s="16" t="s">
        <v>155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84</v>
      </c>
      <c r="BK145" s="223">
        <f>ROUND(I145*H145,2)</f>
        <v>0</v>
      </c>
      <c r="BL145" s="16" t="s">
        <v>160</v>
      </c>
      <c r="BM145" s="222" t="s">
        <v>411</v>
      </c>
    </row>
    <row r="146" s="2" customFormat="1" ht="16.5" customHeight="1">
      <c r="A146" s="37"/>
      <c r="B146" s="38"/>
      <c r="C146" s="247" t="s">
        <v>273</v>
      </c>
      <c r="D146" s="247" t="s">
        <v>220</v>
      </c>
      <c r="E146" s="248" t="s">
        <v>2322</v>
      </c>
      <c r="F146" s="249" t="s">
        <v>2315</v>
      </c>
      <c r="G146" s="250" t="s">
        <v>949</v>
      </c>
      <c r="H146" s="251">
        <v>2</v>
      </c>
      <c r="I146" s="252"/>
      <c r="J146" s="253">
        <f>ROUND(I146*H146,2)</f>
        <v>0</v>
      </c>
      <c r="K146" s="254"/>
      <c r="L146" s="255"/>
      <c r="M146" s="256" t="s">
        <v>1</v>
      </c>
      <c r="N146" s="257" t="s">
        <v>41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197</v>
      </c>
      <c r="AT146" s="222" t="s">
        <v>220</v>
      </c>
      <c r="AU146" s="222" t="s">
        <v>84</v>
      </c>
      <c r="AY146" s="16" t="s">
        <v>155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84</v>
      </c>
      <c r="BK146" s="223">
        <f>ROUND(I146*H146,2)</f>
        <v>0</v>
      </c>
      <c r="BL146" s="16" t="s">
        <v>160</v>
      </c>
      <c r="BM146" s="222" t="s">
        <v>2323</v>
      </c>
    </row>
    <row r="147" s="2" customFormat="1" ht="16.5" customHeight="1">
      <c r="A147" s="37"/>
      <c r="B147" s="38"/>
      <c r="C147" s="210" t="s">
        <v>277</v>
      </c>
      <c r="D147" s="210" t="s">
        <v>156</v>
      </c>
      <c r="E147" s="211" t="s">
        <v>2324</v>
      </c>
      <c r="F147" s="212" t="s">
        <v>2292</v>
      </c>
      <c r="G147" s="213" t="s">
        <v>949</v>
      </c>
      <c r="H147" s="214">
        <v>2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41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160</v>
      </c>
      <c r="AT147" s="222" t="s">
        <v>156</v>
      </c>
      <c r="AU147" s="222" t="s">
        <v>84</v>
      </c>
      <c r="AY147" s="16" t="s">
        <v>155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84</v>
      </c>
      <c r="BK147" s="223">
        <f>ROUND(I147*H147,2)</f>
        <v>0</v>
      </c>
      <c r="BL147" s="16" t="s">
        <v>160</v>
      </c>
      <c r="BM147" s="222" t="s">
        <v>461</v>
      </c>
    </row>
    <row r="148" s="2" customFormat="1" ht="16.5" customHeight="1">
      <c r="A148" s="37"/>
      <c r="B148" s="38"/>
      <c r="C148" s="247" t="s">
        <v>280</v>
      </c>
      <c r="D148" s="247" t="s">
        <v>220</v>
      </c>
      <c r="E148" s="248" t="s">
        <v>2325</v>
      </c>
      <c r="F148" s="249" t="s">
        <v>2326</v>
      </c>
      <c r="G148" s="250" t="s">
        <v>949</v>
      </c>
      <c r="H148" s="251">
        <v>4</v>
      </c>
      <c r="I148" s="252"/>
      <c r="J148" s="253">
        <f>ROUND(I148*H148,2)</f>
        <v>0</v>
      </c>
      <c r="K148" s="254"/>
      <c r="L148" s="255"/>
      <c r="M148" s="256" t="s">
        <v>1</v>
      </c>
      <c r="N148" s="257" t="s">
        <v>41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197</v>
      </c>
      <c r="AT148" s="222" t="s">
        <v>220</v>
      </c>
      <c r="AU148" s="222" t="s">
        <v>84</v>
      </c>
      <c r="AY148" s="16" t="s">
        <v>155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84</v>
      </c>
      <c r="BK148" s="223">
        <f>ROUND(I148*H148,2)</f>
        <v>0</v>
      </c>
      <c r="BL148" s="16" t="s">
        <v>160</v>
      </c>
      <c r="BM148" s="222" t="s">
        <v>2327</v>
      </c>
    </row>
    <row r="149" s="2" customFormat="1" ht="16.5" customHeight="1">
      <c r="A149" s="37"/>
      <c r="B149" s="38"/>
      <c r="C149" s="210" t="s">
        <v>292</v>
      </c>
      <c r="D149" s="210" t="s">
        <v>156</v>
      </c>
      <c r="E149" s="211" t="s">
        <v>2328</v>
      </c>
      <c r="F149" s="212" t="s">
        <v>2292</v>
      </c>
      <c r="G149" s="213" t="s">
        <v>949</v>
      </c>
      <c r="H149" s="214">
        <v>4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41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160</v>
      </c>
      <c r="AT149" s="222" t="s">
        <v>156</v>
      </c>
      <c r="AU149" s="222" t="s">
        <v>84</v>
      </c>
      <c r="AY149" s="16" t="s">
        <v>155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84</v>
      </c>
      <c r="BK149" s="223">
        <f>ROUND(I149*H149,2)</f>
        <v>0</v>
      </c>
      <c r="BL149" s="16" t="s">
        <v>160</v>
      </c>
      <c r="BM149" s="222" t="s">
        <v>381</v>
      </c>
    </row>
    <row r="150" s="2" customFormat="1" ht="16.5" customHeight="1">
      <c r="A150" s="37"/>
      <c r="B150" s="38"/>
      <c r="C150" s="247" t="s">
        <v>298</v>
      </c>
      <c r="D150" s="247" t="s">
        <v>220</v>
      </c>
      <c r="E150" s="248" t="s">
        <v>2329</v>
      </c>
      <c r="F150" s="249" t="s">
        <v>2330</v>
      </c>
      <c r="G150" s="250" t="s">
        <v>949</v>
      </c>
      <c r="H150" s="251">
        <v>2</v>
      </c>
      <c r="I150" s="252"/>
      <c r="J150" s="253">
        <f>ROUND(I150*H150,2)</f>
        <v>0</v>
      </c>
      <c r="K150" s="254"/>
      <c r="L150" s="255"/>
      <c r="M150" s="256" t="s">
        <v>1</v>
      </c>
      <c r="N150" s="257" t="s">
        <v>41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197</v>
      </c>
      <c r="AT150" s="222" t="s">
        <v>220</v>
      </c>
      <c r="AU150" s="222" t="s">
        <v>84</v>
      </c>
      <c r="AY150" s="16" t="s">
        <v>155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84</v>
      </c>
      <c r="BK150" s="223">
        <f>ROUND(I150*H150,2)</f>
        <v>0</v>
      </c>
      <c r="BL150" s="16" t="s">
        <v>160</v>
      </c>
      <c r="BM150" s="222" t="s">
        <v>2331</v>
      </c>
    </row>
    <row r="151" s="2" customFormat="1" ht="16.5" customHeight="1">
      <c r="A151" s="37"/>
      <c r="B151" s="38"/>
      <c r="C151" s="210" t="s">
        <v>303</v>
      </c>
      <c r="D151" s="210" t="s">
        <v>156</v>
      </c>
      <c r="E151" s="211" t="s">
        <v>2332</v>
      </c>
      <c r="F151" s="212" t="s">
        <v>2292</v>
      </c>
      <c r="G151" s="213" t="s">
        <v>949</v>
      </c>
      <c r="H151" s="214">
        <v>2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41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160</v>
      </c>
      <c r="AT151" s="222" t="s">
        <v>156</v>
      </c>
      <c r="AU151" s="222" t="s">
        <v>84</v>
      </c>
      <c r="AY151" s="16" t="s">
        <v>155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84</v>
      </c>
      <c r="BK151" s="223">
        <f>ROUND(I151*H151,2)</f>
        <v>0</v>
      </c>
      <c r="BL151" s="16" t="s">
        <v>160</v>
      </c>
      <c r="BM151" s="222" t="s">
        <v>532</v>
      </c>
    </row>
    <row r="152" s="2" customFormat="1" ht="16.5" customHeight="1">
      <c r="A152" s="37"/>
      <c r="B152" s="38"/>
      <c r="C152" s="247" t="s">
        <v>184</v>
      </c>
      <c r="D152" s="247" t="s">
        <v>220</v>
      </c>
      <c r="E152" s="248" t="s">
        <v>2333</v>
      </c>
      <c r="F152" s="249" t="s">
        <v>2334</v>
      </c>
      <c r="G152" s="250" t="s">
        <v>949</v>
      </c>
      <c r="H152" s="251">
        <v>1</v>
      </c>
      <c r="I152" s="252"/>
      <c r="J152" s="253">
        <f>ROUND(I152*H152,2)</f>
        <v>0</v>
      </c>
      <c r="K152" s="254"/>
      <c r="L152" s="255"/>
      <c r="M152" s="256" t="s">
        <v>1</v>
      </c>
      <c r="N152" s="257" t="s">
        <v>41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197</v>
      </c>
      <c r="AT152" s="222" t="s">
        <v>220</v>
      </c>
      <c r="AU152" s="222" t="s">
        <v>84</v>
      </c>
      <c r="AY152" s="16" t="s">
        <v>155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84</v>
      </c>
      <c r="BK152" s="223">
        <f>ROUND(I152*H152,2)</f>
        <v>0</v>
      </c>
      <c r="BL152" s="16" t="s">
        <v>160</v>
      </c>
      <c r="BM152" s="222" t="s">
        <v>2335</v>
      </c>
    </row>
    <row r="153" s="2" customFormat="1" ht="16.5" customHeight="1">
      <c r="A153" s="37"/>
      <c r="B153" s="38"/>
      <c r="C153" s="210" t="s">
        <v>343</v>
      </c>
      <c r="D153" s="210" t="s">
        <v>156</v>
      </c>
      <c r="E153" s="211" t="s">
        <v>2336</v>
      </c>
      <c r="F153" s="212" t="s">
        <v>2292</v>
      </c>
      <c r="G153" s="213" t="s">
        <v>949</v>
      </c>
      <c r="H153" s="214">
        <v>1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41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160</v>
      </c>
      <c r="AT153" s="222" t="s">
        <v>156</v>
      </c>
      <c r="AU153" s="222" t="s">
        <v>84</v>
      </c>
      <c r="AY153" s="16" t="s">
        <v>155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84</v>
      </c>
      <c r="BK153" s="223">
        <f>ROUND(I153*H153,2)</f>
        <v>0</v>
      </c>
      <c r="BL153" s="16" t="s">
        <v>160</v>
      </c>
      <c r="BM153" s="222" t="s">
        <v>551</v>
      </c>
    </row>
    <row r="154" s="2" customFormat="1" ht="16.5" customHeight="1">
      <c r="A154" s="37"/>
      <c r="B154" s="38"/>
      <c r="C154" s="247" t="s">
        <v>348</v>
      </c>
      <c r="D154" s="247" t="s">
        <v>220</v>
      </c>
      <c r="E154" s="248" t="s">
        <v>2337</v>
      </c>
      <c r="F154" s="249" t="s">
        <v>2338</v>
      </c>
      <c r="G154" s="250" t="s">
        <v>949</v>
      </c>
      <c r="H154" s="251">
        <v>1</v>
      </c>
      <c r="I154" s="252"/>
      <c r="J154" s="253">
        <f>ROUND(I154*H154,2)</f>
        <v>0</v>
      </c>
      <c r="K154" s="254"/>
      <c r="L154" s="255"/>
      <c r="M154" s="256" t="s">
        <v>1</v>
      </c>
      <c r="N154" s="257" t="s">
        <v>41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197</v>
      </c>
      <c r="AT154" s="222" t="s">
        <v>220</v>
      </c>
      <c r="AU154" s="222" t="s">
        <v>84</v>
      </c>
      <c r="AY154" s="16" t="s">
        <v>155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84</v>
      </c>
      <c r="BK154" s="223">
        <f>ROUND(I154*H154,2)</f>
        <v>0</v>
      </c>
      <c r="BL154" s="16" t="s">
        <v>160</v>
      </c>
      <c r="BM154" s="222" t="s">
        <v>2339</v>
      </c>
    </row>
    <row r="155" s="2" customFormat="1" ht="16.5" customHeight="1">
      <c r="A155" s="37"/>
      <c r="B155" s="38"/>
      <c r="C155" s="210" t="s">
        <v>229</v>
      </c>
      <c r="D155" s="210" t="s">
        <v>156</v>
      </c>
      <c r="E155" s="211" t="s">
        <v>2340</v>
      </c>
      <c r="F155" s="212" t="s">
        <v>2292</v>
      </c>
      <c r="G155" s="213" t="s">
        <v>949</v>
      </c>
      <c r="H155" s="214">
        <v>1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41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160</v>
      </c>
      <c r="AT155" s="222" t="s">
        <v>156</v>
      </c>
      <c r="AU155" s="222" t="s">
        <v>84</v>
      </c>
      <c r="AY155" s="16" t="s">
        <v>155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84</v>
      </c>
      <c r="BK155" s="223">
        <f>ROUND(I155*H155,2)</f>
        <v>0</v>
      </c>
      <c r="BL155" s="16" t="s">
        <v>160</v>
      </c>
      <c r="BM155" s="222" t="s">
        <v>573</v>
      </c>
    </row>
    <row r="156" s="2" customFormat="1" ht="16.5" customHeight="1">
      <c r="A156" s="37"/>
      <c r="B156" s="38"/>
      <c r="C156" s="247" t="s">
        <v>356</v>
      </c>
      <c r="D156" s="247" t="s">
        <v>220</v>
      </c>
      <c r="E156" s="248" t="s">
        <v>2341</v>
      </c>
      <c r="F156" s="249" t="s">
        <v>2342</v>
      </c>
      <c r="G156" s="250" t="s">
        <v>949</v>
      </c>
      <c r="H156" s="251">
        <v>1</v>
      </c>
      <c r="I156" s="252"/>
      <c r="J156" s="253">
        <f>ROUND(I156*H156,2)</f>
        <v>0</v>
      </c>
      <c r="K156" s="254"/>
      <c r="L156" s="255"/>
      <c r="M156" s="256" t="s">
        <v>1</v>
      </c>
      <c r="N156" s="257" t="s">
        <v>41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197</v>
      </c>
      <c r="AT156" s="222" t="s">
        <v>220</v>
      </c>
      <c r="AU156" s="222" t="s">
        <v>84</v>
      </c>
      <c r="AY156" s="16" t="s">
        <v>155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84</v>
      </c>
      <c r="BK156" s="223">
        <f>ROUND(I156*H156,2)</f>
        <v>0</v>
      </c>
      <c r="BL156" s="16" t="s">
        <v>160</v>
      </c>
      <c r="BM156" s="222" t="s">
        <v>2343</v>
      </c>
    </row>
    <row r="157" s="2" customFormat="1" ht="16.5" customHeight="1">
      <c r="A157" s="37"/>
      <c r="B157" s="38"/>
      <c r="C157" s="210" t="s">
        <v>360</v>
      </c>
      <c r="D157" s="210" t="s">
        <v>156</v>
      </c>
      <c r="E157" s="211" t="s">
        <v>2344</v>
      </c>
      <c r="F157" s="212" t="s">
        <v>2292</v>
      </c>
      <c r="G157" s="213" t="s">
        <v>949</v>
      </c>
      <c r="H157" s="214">
        <v>1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41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160</v>
      </c>
      <c r="AT157" s="222" t="s">
        <v>156</v>
      </c>
      <c r="AU157" s="222" t="s">
        <v>84</v>
      </c>
      <c r="AY157" s="16" t="s">
        <v>155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84</v>
      </c>
      <c r="BK157" s="223">
        <f>ROUND(I157*H157,2)</f>
        <v>0</v>
      </c>
      <c r="BL157" s="16" t="s">
        <v>160</v>
      </c>
      <c r="BM157" s="222" t="s">
        <v>594</v>
      </c>
    </row>
    <row r="158" s="2" customFormat="1" ht="16.5" customHeight="1">
      <c r="A158" s="37"/>
      <c r="B158" s="38"/>
      <c r="C158" s="247" t="s">
        <v>365</v>
      </c>
      <c r="D158" s="247" t="s">
        <v>220</v>
      </c>
      <c r="E158" s="248" t="s">
        <v>2345</v>
      </c>
      <c r="F158" s="249" t="s">
        <v>2346</v>
      </c>
      <c r="G158" s="250" t="s">
        <v>949</v>
      </c>
      <c r="H158" s="251">
        <v>1</v>
      </c>
      <c r="I158" s="252"/>
      <c r="J158" s="253">
        <f>ROUND(I158*H158,2)</f>
        <v>0</v>
      </c>
      <c r="K158" s="254"/>
      <c r="L158" s="255"/>
      <c r="M158" s="256" t="s">
        <v>1</v>
      </c>
      <c r="N158" s="257" t="s">
        <v>41</v>
      </c>
      <c r="O158" s="90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197</v>
      </c>
      <c r="AT158" s="222" t="s">
        <v>220</v>
      </c>
      <c r="AU158" s="222" t="s">
        <v>84</v>
      </c>
      <c r="AY158" s="16" t="s">
        <v>155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84</v>
      </c>
      <c r="BK158" s="223">
        <f>ROUND(I158*H158,2)</f>
        <v>0</v>
      </c>
      <c r="BL158" s="16" t="s">
        <v>160</v>
      </c>
      <c r="BM158" s="222" t="s">
        <v>2347</v>
      </c>
    </row>
    <row r="159" s="2" customFormat="1" ht="16.5" customHeight="1">
      <c r="A159" s="37"/>
      <c r="B159" s="38"/>
      <c r="C159" s="210" t="s">
        <v>369</v>
      </c>
      <c r="D159" s="210" t="s">
        <v>156</v>
      </c>
      <c r="E159" s="211" t="s">
        <v>2348</v>
      </c>
      <c r="F159" s="212" t="s">
        <v>2292</v>
      </c>
      <c r="G159" s="213" t="s">
        <v>949</v>
      </c>
      <c r="H159" s="214">
        <v>1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41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160</v>
      </c>
      <c r="AT159" s="222" t="s">
        <v>156</v>
      </c>
      <c r="AU159" s="222" t="s">
        <v>84</v>
      </c>
      <c r="AY159" s="16" t="s">
        <v>155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84</v>
      </c>
      <c r="BK159" s="223">
        <f>ROUND(I159*H159,2)</f>
        <v>0</v>
      </c>
      <c r="BL159" s="16" t="s">
        <v>160</v>
      </c>
      <c r="BM159" s="222" t="s">
        <v>612</v>
      </c>
    </row>
    <row r="160" s="2" customFormat="1" ht="16.5" customHeight="1">
      <c r="A160" s="37"/>
      <c r="B160" s="38"/>
      <c r="C160" s="247" t="s">
        <v>374</v>
      </c>
      <c r="D160" s="247" t="s">
        <v>220</v>
      </c>
      <c r="E160" s="248" t="s">
        <v>2349</v>
      </c>
      <c r="F160" s="249" t="s">
        <v>2350</v>
      </c>
      <c r="G160" s="250" t="s">
        <v>949</v>
      </c>
      <c r="H160" s="251">
        <v>3</v>
      </c>
      <c r="I160" s="252"/>
      <c r="J160" s="253">
        <f>ROUND(I160*H160,2)</f>
        <v>0</v>
      </c>
      <c r="K160" s="254"/>
      <c r="L160" s="255"/>
      <c r="M160" s="256" t="s">
        <v>1</v>
      </c>
      <c r="N160" s="257" t="s">
        <v>41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197</v>
      </c>
      <c r="AT160" s="222" t="s">
        <v>220</v>
      </c>
      <c r="AU160" s="222" t="s">
        <v>84</v>
      </c>
      <c r="AY160" s="16" t="s">
        <v>155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84</v>
      </c>
      <c r="BK160" s="223">
        <f>ROUND(I160*H160,2)</f>
        <v>0</v>
      </c>
      <c r="BL160" s="16" t="s">
        <v>160</v>
      </c>
      <c r="BM160" s="222" t="s">
        <v>2351</v>
      </c>
    </row>
    <row r="161" s="2" customFormat="1" ht="16.5" customHeight="1">
      <c r="A161" s="37"/>
      <c r="B161" s="38"/>
      <c r="C161" s="210" t="s">
        <v>333</v>
      </c>
      <c r="D161" s="210" t="s">
        <v>156</v>
      </c>
      <c r="E161" s="211" t="s">
        <v>2352</v>
      </c>
      <c r="F161" s="212" t="s">
        <v>2292</v>
      </c>
      <c r="G161" s="213" t="s">
        <v>949</v>
      </c>
      <c r="H161" s="214">
        <v>3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41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160</v>
      </c>
      <c r="AT161" s="222" t="s">
        <v>156</v>
      </c>
      <c r="AU161" s="222" t="s">
        <v>84</v>
      </c>
      <c r="AY161" s="16" t="s">
        <v>155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84</v>
      </c>
      <c r="BK161" s="223">
        <f>ROUND(I161*H161,2)</f>
        <v>0</v>
      </c>
      <c r="BL161" s="16" t="s">
        <v>160</v>
      </c>
      <c r="BM161" s="222" t="s">
        <v>634</v>
      </c>
    </row>
    <row r="162" s="2" customFormat="1" ht="16.5" customHeight="1">
      <c r="A162" s="37"/>
      <c r="B162" s="38"/>
      <c r="C162" s="247" t="s">
        <v>337</v>
      </c>
      <c r="D162" s="247" t="s">
        <v>220</v>
      </c>
      <c r="E162" s="248" t="s">
        <v>2353</v>
      </c>
      <c r="F162" s="249" t="s">
        <v>2354</v>
      </c>
      <c r="G162" s="250" t="s">
        <v>949</v>
      </c>
      <c r="H162" s="251">
        <v>2</v>
      </c>
      <c r="I162" s="252"/>
      <c r="J162" s="253">
        <f>ROUND(I162*H162,2)</f>
        <v>0</v>
      </c>
      <c r="K162" s="254"/>
      <c r="L162" s="255"/>
      <c r="M162" s="256" t="s">
        <v>1</v>
      </c>
      <c r="N162" s="257" t="s">
        <v>41</v>
      </c>
      <c r="O162" s="90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197</v>
      </c>
      <c r="AT162" s="222" t="s">
        <v>220</v>
      </c>
      <c r="AU162" s="222" t="s">
        <v>84</v>
      </c>
      <c r="AY162" s="16" t="s">
        <v>155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84</v>
      </c>
      <c r="BK162" s="223">
        <f>ROUND(I162*H162,2)</f>
        <v>0</v>
      </c>
      <c r="BL162" s="16" t="s">
        <v>160</v>
      </c>
      <c r="BM162" s="222" t="s">
        <v>2355</v>
      </c>
    </row>
    <row r="163" s="2" customFormat="1" ht="16.5" customHeight="1">
      <c r="A163" s="37"/>
      <c r="B163" s="38"/>
      <c r="C163" s="210" t="s">
        <v>383</v>
      </c>
      <c r="D163" s="210" t="s">
        <v>156</v>
      </c>
      <c r="E163" s="211" t="s">
        <v>2356</v>
      </c>
      <c r="F163" s="212" t="s">
        <v>2292</v>
      </c>
      <c r="G163" s="213" t="s">
        <v>949</v>
      </c>
      <c r="H163" s="214">
        <v>2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41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160</v>
      </c>
      <c r="AT163" s="222" t="s">
        <v>156</v>
      </c>
      <c r="AU163" s="222" t="s">
        <v>84</v>
      </c>
      <c r="AY163" s="16" t="s">
        <v>155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84</v>
      </c>
      <c r="BK163" s="223">
        <f>ROUND(I163*H163,2)</f>
        <v>0</v>
      </c>
      <c r="BL163" s="16" t="s">
        <v>160</v>
      </c>
      <c r="BM163" s="222" t="s">
        <v>667</v>
      </c>
    </row>
    <row r="164" s="2" customFormat="1" ht="24.15" customHeight="1">
      <c r="A164" s="37"/>
      <c r="B164" s="38"/>
      <c r="C164" s="247" t="s">
        <v>387</v>
      </c>
      <c r="D164" s="247" t="s">
        <v>220</v>
      </c>
      <c r="E164" s="248" t="s">
        <v>2357</v>
      </c>
      <c r="F164" s="249" t="s">
        <v>2358</v>
      </c>
      <c r="G164" s="250" t="s">
        <v>949</v>
      </c>
      <c r="H164" s="251">
        <v>2</v>
      </c>
      <c r="I164" s="252"/>
      <c r="J164" s="253">
        <f>ROUND(I164*H164,2)</f>
        <v>0</v>
      </c>
      <c r="K164" s="254"/>
      <c r="L164" s="255"/>
      <c r="M164" s="256" t="s">
        <v>1</v>
      </c>
      <c r="N164" s="257" t="s">
        <v>41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197</v>
      </c>
      <c r="AT164" s="222" t="s">
        <v>220</v>
      </c>
      <c r="AU164" s="222" t="s">
        <v>84</v>
      </c>
      <c r="AY164" s="16" t="s">
        <v>155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84</v>
      </c>
      <c r="BK164" s="223">
        <f>ROUND(I164*H164,2)</f>
        <v>0</v>
      </c>
      <c r="BL164" s="16" t="s">
        <v>160</v>
      </c>
      <c r="BM164" s="222" t="s">
        <v>2359</v>
      </c>
    </row>
    <row r="165" s="2" customFormat="1">
      <c r="A165" s="37"/>
      <c r="B165" s="38"/>
      <c r="C165" s="39"/>
      <c r="D165" s="226" t="s">
        <v>1678</v>
      </c>
      <c r="E165" s="39"/>
      <c r="F165" s="269" t="s">
        <v>2360</v>
      </c>
      <c r="G165" s="39"/>
      <c r="H165" s="39"/>
      <c r="I165" s="270"/>
      <c r="J165" s="39"/>
      <c r="K165" s="39"/>
      <c r="L165" s="43"/>
      <c r="M165" s="271"/>
      <c r="N165" s="272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1678</v>
      </c>
      <c r="AU165" s="16" t="s">
        <v>84</v>
      </c>
    </row>
    <row r="166" s="2" customFormat="1" ht="16.5" customHeight="1">
      <c r="A166" s="37"/>
      <c r="B166" s="38"/>
      <c r="C166" s="210" t="s">
        <v>391</v>
      </c>
      <c r="D166" s="210" t="s">
        <v>156</v>
      </c>
      <c r="E166" s="211" t="s">
        <v>2361</v>
      </c>
      <c r="F166" s="212" t="s">
        <v>2286</v>
      </c>
      <c r="G166" s="213" t="s">
        <v>949</v>
      </c>
      <c r="H166" s="214">
        <v>2</v>
      </c>
      <c r="I166" s="215"/>
      <c r="J166" s="216">
        <f>ROUND(I166*H166,2)</f>
        <v>0</v>
      </c>
      <c r="K166" s="217"/>
      <c r="L166" s="43"/>
      <c r="M166" s="218" t="s">
        <v>1</v>
      </c>
      <c r="N166" s="219" t="s">
        <v>41</v>
      </c>
      <c r="O166" s="90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160</v>
      </c>
      <c r="AT166" s="222" t="s">
        <v>156</v>
      </c>
      <c r="AU166" s="222" t="s">
        <v>84</v>
      </c>
      <c r="AY166" s="16" t="s">
        <v>155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84</v>
      </c>
      <c r="BK166" s="223">
        <f>ROUND(I166*H166,2)</f>
        <v>0</v>
      </c>
      <c r="BL166" s="16" t="s">
        <v>160</v>
      </c>
      <c r="BM166" s="222" t="s">
        <v>654</v>
      </c>
    </row>
    <row r="167" s="2" customFormat="1" ht="37.8" customHeight="1">
      <c r="A167" s="37"/>
      <c r="B167" s="38"/>
      <c r="C167" s="247" t="s">
        <v>395</v>
      </c>
      <c r="D167" s="247" t="s">
        <v>220</v>
      </c>
      <c r="E167" s="248" t="s">
        <v>2362</v>
      </c>
      <c r="F167" s="249" t="s">
        <v>2363</v>
      </c>
      <c r="G167" s="250" t="s">
        <v>949</v>
      </c>
      <c r="H167" s="251">
        <v>1</v>
      </c>
      <c r="I167" s="252"/>
      <c r="J167" s="253">
        <f>ROUND(I167*H167,2)</f>
        <v>0</v>
      </c>
      <c r="K167" s="254"/>
      <c r="L167" s="255"/>
      <c r="M167" s="256" t="s">
        <v>1</v>
      </c>
      <c r="N167" s="257" t="s">
        <v>41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197</v>
      </c>
      <c r="AT167" s="222" t="s">
        <v>220</v>
      </c>
      <c r="AU167" s="222" t="s">
        <v>84</v>
      </c>
      <c r="AY167" s="16" t="s">
        <v>155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84</v>
      </c>
      <c r="BK167" s="223">
        <f>ROUND(I167*H167,2)</f>
        <v>0</v>
      </c>
      <c r="BL167" s="16" t="s">
        <v>160</v>
      </c>
      <c r="BM167" s="222" t="s">
        <v>2364</v>
      </c>
    </row>
    <row r="168" s="2" customFormat="1">
      <c r="A168" s="37"/>
      <c r="B168" s="38"/>
      <c r="C168" s="39"/>
      <c r="D168" s="226" t="s">
        <v>1678</v>
      </c>
      <c r="E168" s="39"/>
      <c r="F168" s="269" t="s">
        <v>2365</v>
      </c>
      <c r="G168" s="39"/>
      <c r="H168" s="39"/>
      <c r="I168" s="270"/>
      <c r="J168" s="39"/>
      <c r="K168" s="39"/>
      <c r="L168" s="43"/>
      <c r="M168" s="271"/>
      <c r="N168" s="27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1678</v>
      </c>
      <c r="AU168" s="16" t="s">
        <v>84</v>
      </c>
    </row>
    <row r="169" s="2" customFormat="1" ht="16.5" customHeight="1">
      <c r="A169" s="37"/>
      <c r="B169" s="38"/>
      <c r="C169" s="210" t="s">
        <v>400</v>
      </c>
      <c r="D169" s="210" t="s">
        <v>156</v>
      </c>
      <c r="E169" s="211" t="s">
        <v>2366</v>
      </c>
      <c r="F169" s="212" t="s">
        <v>2367</v>
      </c>
      <c r="G169" s="213" t="s">
        <v>949</v>
      </c>
      <c r="H169" s="214">
        <v>1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41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160</v>
      </c>
      <c r="AT169" s="222" t="s">
        <v>156</v>
      </c>
      <c r="AU169" s="222" t="s">
        <v>84</v>
      </c>
      <c r="AY169" s="16" t="s">
        <v>155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84</v>
      </c>
      <c r="BK169" s="223">
        <f>ROUND(I169*H169,2)</f>
        <v>0</v>
      </c>
      <c r="BL169" s="16" t="s">
        <v>160</v>
      </c>
      <c r="BM169" s="222" t="s">
        <v>699</v>
      </c>
    </row>
    <row r="170" s="2" customFormat="1" ht="44.25" customHeight="1">
      <c r="A170" s="37"/>
      <c r="B170" s="38"/>
      <c r="C170" s="247" t="s">
        <v>404</v>
      </c>
      <c r="D170" s="247" t="s">
        <v>220</v>
      </c>
      <c r="E170" s="248" t="s">
        <v>2368</v>
      </c>
      <c r="F170" s="249" t="s">
        <v>2369</v>
      </c>
      <c r="G170" s="250" t="s">
        <v>159</v>
      </c>
      <c r="H170" s="251">
        <v>105</v>
      </c>
      <c r="I170" s="252"/>
      <c r="J170" s="253">
        <f>ROUND(I170*H170,2)</f>
        <v>0</v>
      </c>
      <c r="K170" s="254"/>
      <c r="L170" s="255"/>
      <c r="M170" s="256" t="s">
        <v>1</v>
      </c>
      <c r="N170" s="257" t="s">
        <v>41</v>
      </c>
      <c r="O170" s="90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197</v>
      </c>
      <c r="AT170" s="222" t="s">
        <v>220</v>
      </c>
      <c r="AU170" s="222" t="s">
        <v>84</v>
      </c>
      <c r="AY170" s="16" t="s">
        <v>155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84</v>
      </c>
      <c r="BK170" s="223">
        <f>ROUND(I170*H170,2)</f>
        <v>0</v>
      </c>
      <c r="BL170" s="16" t="s">
        <v>160</v>
      </c>
      <c r="BM170" s="222" t="s">
        <v>2370</v>
      </c>
    </row>
    <row r="171" s="2" customFormat="1">
      <c r="A171" s="37"/>
      <c r="B171" s="38"/>
      <c r="C171" s="39"/>
      <c r="D171" s="226" t="s">
        <v>1678</v>
      </c>
      <c r="E171" s="39"/>
      <c r="F171" s="269" t="s">
        <v>2371</v>
      </c>
      <c r="G171" s="39"/>
      <c r="H171" s="39"/>
      <c r="I171" s="270"/>
      <c r="J171" s="39"/>
      <c r="K171" s="39"/>
      <c r="L171" s="43"/>
      <c r="M171" s="271"/>
      <c r="N171" s="272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1678</v>
      </c>
      <c r="AU171" s="16" t="s">
        <v>84</v>
      </c>
    </row>
    <row r="172" s="2" customFormat="1" ht="16.5" customHeight="1">
      <c r="A172" s="37"/>
      <c r="B172" s="38"/>
      <c r="C172" s="210" t="s">
        <v>411</v>
      </c>
      <c r="D172" s="210" t="s">
        <v>156</v>
      </c>
      <c r="E172" s="211" t="s">
        <v>2372</v>
      </c>
      <c r="F172" s="212" t="s">
        <v>2292</v>
      </c>
      <c r="G172" s="213" t="s">
        <v>159</v>
      </c>
      <c r="H172" s="214">
        <v>105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41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160</v>
      </c>
      <c r="AT172" s="222" t="s">
        <v>156</v>
      </c>
      <c r="AU172" s="222" t="s">
        <v>84</v>
      </c>
      <c r="AY172" s="16" t="s">
        <v>155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84</v>
      </c>
      <c r="BK172" s="223">
        <f>ROUND(I172*H172,2)</f>
        <v>0</v>
      </c>
      <c r="BL172" s="16" t="s">
        <v>160</v>
      </c>
      <c r="BM172" s="222" t="s">
        <v>681</v>
      </c>
    </row>
    <row r="173" s="2" customFormat="1" ht="24.15" customHeight="1">
      <c r="A173" s="37"/>
      <c r="B173" s="38"/>
      <c r="C173" s="247" t="s">
        <v>415</v>
      </c>
      <c r="D173" s="247" t="s">
        <v>220</v>
      </c>
      <c r="E173" s="248" t="s">
        <v>2373</v>
      </c>
      <c r="F173" s="249" t="s">
        <v>2374</v>
      </c>
      <c r="G173" s="250" t="s">
        <v>159</v>
      </c>
      <c r="H173" s="251">
        <v>33</v>
      </c>
      <c r="I173" s="252"/>
      <c r="J173" s="253">
        <f>ROUND(I173*H173,2)</f>
        <v>0</v>
      </c>
      <c r="K173" s="254"/>
      <c r="L173" s="255"/>
      <c r="M173" s="256" t="s">
        <v>1</v>
      </c>
      <c r="N173" s="257" t="s">
        <v>41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197</v>
      </c>
      <c r="AT173" s="222" t="s">
        <v>220</v>
      </c>
      <c r="AU173" s="222" t="s">
        <v>84</v>
      </c>
      <c r="AY173" s="16" t="s">
        <v>155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84</v>
      </c>
      <c r="BK173" s="223">
        <f>ROUND(I173*H173,2)</f>
        <v>0</v>
      </c>
      <c r="BL173" s="16" t="s">
        <v>160</v>
      </c>
      <c r="BM173" s="222" t="s">
        <v>2375</v>
      </c>
    </row>
    <row r="174" s="2" customFormat="1" ht="16.5" customHeight="1">
      <c r="A174" s="37"/>
      <c r="B174" s="38"/>
      <c r="C174" s="210" t="s">
        <v>422</v>
      </c>
      <c r="D174" s="210" t="s">
        <v>156</v>
      </c>
      <c r="E174" s="211" t="s">
        <v>2376</v>
      </c>
      <c r="F174" s="212" t="s">
        <v>2292</v>
      </c>
      <c r="G174" s="213" t="s">
        <v>159</v>
      </c>
      <c r="H174" s="214">
        <v>33</v>
      </c>
      <c r="I174" s="215"/>
      <c r="J174" s="216">
        <f>ROUND(I174*H174,2)</f>
        <v>0</v>
      </c>
      <c r="K174" s="217"/>
      <c r="L174" s="43"/>
      <c r="M174" s="218" t="s">
        <v>1</v>
      </c>
      <c r="N174" s="219" t="s">
        <v>41</v>
      </c>
      <c r="O174" s="90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160</v>
      </c>
      <c r="AT174" s="222" t="s">
        <v>156</v>
      </c>
      <c r="AU174" s="222" t="s">
        <v>84</v>
      </c>
      <c r="AY174" s="16" t="s">
        <v>155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84</v>
      </c>
      <c r="BK174" s="223">
        <f>ROUND(I174*H174,2)</f>
        <v>0</v>
      </c>
      <c r="BL174" s="16" t="s">
        <v>160</v>
      </c>
      <c r="BM174" s="222" t="s">
        <v>744</v>
      </c>
    </row>
    <row r="175" s="2" customFormat="1" ht="37.8" customHeight="1">
      <c r="A175" s="37"/>
      <c r="B175" s="38"/>
      <c r="C175" s="247" t="s">
        <v>427</v>
      </c>
      <c r="D175" s="247" t="s">
        <v>220</v>
      </c>
      <c r="E175" s="248" t="s">
        <v>2377</v>
      </c>
      <c r="F175" s="249" t="s">
        <v>2378</v>
      </c>
      <c r="G175" s="250" t="s">
        <v>159</v>
      </c>
      <c r="H175" s="251">
        <v>26</v>
      </c>
      <c r="I175" s="252"/>
      <c r="J175" s="253">
        <f>ROUND(I175*H175,2)</f>
        <v>0</v>
      </c>
      <c r="K175" s="254"/>
      <c r="L175" s="255"/>
      <c r="M175" s="256" t="s">
        <v>1</v>
      </c>
      <c r="N175" s="257" t="s">
        <v>41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197</v>
      </c>
      <c r="AT175" s="222" t="s">
        <v>220</v>
      </c>
      <c r="AU175" s="222" t="s">
        <v>84</v>
      </c>
      <c r="AY175" s="16" t="s">
        <v>155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84</v>
      </c>
      <c r="BK175" s="223">
        <f>ROUND(I175*H175,2)</f>
        <v>0</v>
      </c>
      <c r="BL175" s="16" t="s">
        <v>160</v>
      </c>
      <c r="BM175" s="222" t="s">
        <v>2379</v>
      </c>
    </row>
    <row r="176" s="2" customFormat="1" ht="16.5" customHeight="1">
      <c r="A176" s="37"/>
      <c r="B176" s="38"/>
      <c r="C176" s="210" t="s">
        <v>461</v>
      </c>
      <c r="D176" s="210" t="s">
        <v>156</v>
      </c>
      <c r="E176" s="211" t="s">
        <v>2380</v>
      </c>
      <c r="F176" s="212" t="s">
        <v>2292</v>
      </c>
      <c r="G176" s="213" t="s">
        <v>159</v>
      </c>
      <c r="H176" s="214">
        <v>26</v>
      </c>
      <c r="I176" s="215"/>
      <c r="J176" s="216">
        <f>ROUND(I176*H176,2)</f>
        <v>0</v>
      </c>
      <c r="K176" s="217"/>
      <c r="L176" s="43"/>
      <c r="M176" s="218" t="s">
        <v>1</v>
      </c>
      <c r="N176" s="219" t="s">
        <v>41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160</v>
      </c>
      <c r="AT176" s="222" t="s">
        <v>156</v>
      </c>
      <c r="AU176" s="222" t="s">
        <v>84</v>
      </c>
      <c r="AY176" s="16" t="s">
        <v>155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84</v>
      </c>
      <c r="BK176" s="223">
        <f>ROUND(I176*H176,2)</f>
        <v>0</v>
      </c>
      <c r="BL176" s="16" t="s">
        <v>160</v>
      </c>
      <c r="BM176" s="222" t="s">
        <v>763</v>
      </c>
    </row>
    <row r="177" s="2" customFormat="1" ht="33" customHeight="1">
      <c r="A177" s="37"/>
      <c r="B177" s="38"/>
      <c r="C177" s="247" t="s">
        <v>434</v>
      </c>
      <c r="D177" s="247" t="s">
        <v>220</v>
      </c>
      <c r="E177" s="248" t="s">
        <v>2381</v>
      </c>
      <c r="F177" s="249" t="s">
        <v>2382</v>
      </c>
      <c r="G177" s="250" t="s">
        <v>159</v>
      </c>
      <c r="H177" s="251">
        <v>8</v>
      </c>
      <c r="I177" s="252"/>
      <c r="J177" s="253">
        <f>ROUND(I177*H177,2)</f>
        <v>0</v>
      </c>
      <c r="K177" s="254"/>
      <c r="L177" s="255"/>
      <c r="M177" s="256" t="s">
        <v>1</v>
      </c>
      <c r="N177" s="257" t="s">
        <v>41</v>
      </c>
      <c r="O177" s="90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197</v>
      </c>
      <c r="AT177" s="222" t="s">
        <v>220</v>
      </c>
      <c r="AU177" s="222" t="s">
        <v>84</v>
      </c>
      <c r="AY177" s="16" t="s">
        <v>155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84</v>
      </c>
      <c r="BK177" s="223">
        <f>ROUND(I177*H177,2)</f>
        <v>0</v>
      </c>
      <c r="BL177" s="16" t="s">
        <v>160</v>
      </c>
      <c r="BM177" s="222" t="s">
        <v>2383</v>
      </c>
    </row>
    <row r="178" s="2" customFormat="1">
      <c r="A178" s="37"/>
      <c r="B178" s="38"/>
      <c r="C178" s="39"/>
      <c r="D178" s="226" t="s">
        <v>1678</v>
      </c>
      <c r="E178" s="39"/>
      <c r="F178" s="269" t="s">
        <v>2384</v>
      </c>
      <c r="G178" s="39"/>
      <c r="H178" s="39"/>
      <c r="I178" s="270"/>
      <c r="J178" s="39"/>
      <c r="K178" s="39"/>
      <c r="L178" s="43"/>
      <c r="M178" s="271"/>
      <c r="N178" s="27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1678</v>
      </c>
      <c r="AU178" s="16" t="s">
        <v>84</v>
      </c>
    </row>
    <row r="179" s="2" customFormat="1" ht="16.5" customHeight="1">
      <c r="A179" s="37"/>
      <c r="B179" s="38"/>
      <c r="C179" s="210" t="s">
        <v>481</v>
      </c>
      <c r="D179" s="210" t="s">
        <v>156</v>
      </c>
      <c r="E179" s="211" t="s">
        <v>2385</v>
      </c>
      <c r="F179" s="212" t="s">
        <v>2292</v>
      </c>
      <c r="G179" s="213" t="s">
        <v>159</v>
      </c>
      <c r="H179" s="214">
        <v>8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41</v>
      </c>
      <c r="O179" s="90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160</v>
      </c>
      <c r="AT179" s="222" t="s">
        <v>156</v>
      </c>
      <c r="AU179" s="222" t="s">
        <v>84</v>
      </c>
      <c r="AY179" s="16" t="s">
        <v>155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84</v>
      </c>
      <c r="BK179" s="223">
        <f>ROUND(I179*H179,2)</f>
        <v>0</v>
      </c>
      <c r="BL179" s="16" t="s">
        <v>160</v>
      </c>
      <c r="BM179" s="222" t="s">
        <v>784</v>
      </c>
    </row>
    <row r="180" s="2" customFormat="1" ht="33" customHeight="1">
      <c r="A180" s="37"/>
      <c r="B180" s="38"/>
      <c r="C180" s="247" t="s">
        <v>381</v>
      </c>
      <c r="D180" s="247" t="s">
        <v>220</v>
      </c>
      <c r="E180" s="248" t="s">
        <v>2386</v>
      </c>
      <c r="F180" s="249" t="s">
        <v>2387</v>
      </c>
      <c r="G180" s="250" t="s">
        <v>2388</v>
      </c>
      <c r="H180" s="251">
        <v>3</v>
      </c>
      <c r="I180" s="252"/>
      <c r="J180" s="253">
        <f>ROUND(I180*H180,2)</f>
        <v>0</v>
      </c>
      <c r="K180" s="254"/>
      <c r="L180" s="255"/>
      <c r="M180" s="256" t="s">
        <v>1</v>
      </c>
      <c r="N180" s="257" t="s">
        <v>41</v>
      </c>
      <c r="O180" s="90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197</v>
      </c>
      <c r="AT180" s="222" t="s">
        <v>220</v>
      </c>
      <c r="AU180" s="222" t="s">
        <v>84</v>
      </c>
      <c r="AY180" s="16" t="s">
        <v>155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84</v>
      </c>
      <c r="BK180" s="223">
        <f>ROUND(I180*H180,2)</f>
        <v>0</v>
      </c>
      <c r="BL180" s="16" t="s">
        <v>160</v>
      </c>
      <c r="BM180" s="222" t="s">
        <v>2389</v>
      </c>
    </row>
    <row r="181" s="2" customFormat="1" ht="16.5" customHeight="1">
      <c r="A181" s="37"/>
      <c r="B181" s="38"/>
      <c r="C181" s="210" t="s">
        <v>512</v>
      </c>
      <c r="D181" s="210" t="s">
        <v>156</v>
      </c>
      <c r="E181" s="211" t="s">
        <v>2390</v>
      </c>
      <c r="F181" s="212" t="s">
        <v>2292</v>
      </c>
      <c r="G181" s="213" t="s">
        <v>2388</v>
      </c>
      <c r="H181" s="214">
        <v>3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41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160</v>
      </c>
      <c r="AT181" s="222" t="s">
        <v>156</v>
      </c>
      <c r="AU181" s="222" t="s">
        <v>84</v>
      </c>
      <c r="AY181" s="16" t="s">
        <v>155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84</v>
      </c>
      <c r="BK181" s="223">
        <f>ROUND(I181*H181,2)</f>
        <v>0</v>
      </c>
      <c r="BL181" s="16" t="s">
        <v>160</v>
      </c>
      <c r="BM181" s="222" t="s">
        <v>813</v>
      </c>
    </row>
    <row r="182" s="2" customFormat="1" ht="33" customHeight="1">
      <c r="A182" s="37"/>
      <c r="B182" s="38"/>
      <c r="C182" s="247" t="s">
        <v>519</v>
      </c>
      <c r="D182" s="247" t="s">
        <v>220</v>
      </c>
      <c r="E182" s="248" t="s">
        <v>2391</v>
      </c>
      <c r="F182" s="249" t="s">
        <v>2392</v>
      </c>
      <c r="G182" s="250" t="s">
        <v>2388</v>
      </c>
      <c r="H182" s="251">
        <v>14</v>
      </c>
      <c r="I182" s="252"/>
      <c r="J182" s="253">
        <f>ROUND(I182*H182,2)</f>
        <v>0</v>
      </c>
      <c r="K182" s="254"/>
      <c r="L182" s="255"/>
      <c r="M182" s="256" t="s">
        <v>1</v>
      </c>
      <c r="N182" s="257" t="s">
        <v>41</v>
      </c>
      <c r="O182" s="90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197</v>
      </c>
      <c r="AT182" s="222" t="s">
        <v>220</v>
      </c>
      <c r="AU182" s="222" t="s">
        <v>84</v>
      </c>
      <c r="AY182" s="16" t="s">
        <v>155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84</v>
      </c>
      <c r="BK182" s="223">
        <f>ROUND(I182*H182,2)</f>
        <v>0</v>
      </c>
      <c r="BL182" s="16" t="s">
        <v>160</v>
      </c>
      <c r="BM182" s="222" t="s">
        <v>2393</v>
      </c>
    </row>
    <row r="183" s="2" customFormat="1" ht="16.5" customHeight="1">
      <c r="A183" s="37"/>
      <c r="B183" s="38"/>
      <c r="C183" s="210" t="s">
        <v>524</v>
      </c>
      <c r="D183" s="210" t="s">
        <v>156</v>
      </c>
      <c r="E183" s="211" t="s">
        <v>2394</v>
      </c>
      <c r="F183" s="212" t="s">
        <v>2292</v>
      </c>
      <c r="G183" s="213" t="s">
        <v>2388</v>
      </c>
      <c r="H183" s="214">
        <v>14</v>
      </c>
      <c r="I183" s="215"/>
      <c r="J183" s="216">
        <f>ROUND(I183*H183,2)</f>
        <v>0</v>
      </c>
      <c r="K183" s="217"/>
      <c r="L183" s="43"/>
      <c r="M183" s="218" t="s">
        <v>1</v>
      </c>
      <c r="N183" s="219" t="s">
        <v>41</v>
      </c>
      <c r="O183" s="90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160</v>
      </c>
      <c r="AT183" s="222" t="s">
        <v>156</v>
      </c>
      <c r="AU183" s="222" t="s">
        <v>84</v>
      </c>
      <c r="AY183" s="16" t="s">
        <v>155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84</v>
      </c>
      <c r="BK183" s="223">
        <f>ROUND(I183*H183,2)</f>
        <v>0</v>
      </c>
      <c r="BL183" s="16" t="s">
        <v>160</v>
      </c>
      <c r="BM183" s="222" t="s">
        <v>831</v>
      </c>
    </row>
    <row r="184" s="2" customFormat="1" ht="33" customHeight="1">
      <c r="A184" s="37"/>
      <c r="B184" s="38"/>
      <c r="C184" s="247" t="s">
        <v>532</v>
      </c>
      <c r="D184" s="247" t="s">
        <v>220</v>
      </c>
      <c r="E184" s="248" t="s">
        <v>2395</v>
      </c>
      <c r="F184" s="249" t="s">
        <v>2396</v>
      </c>
      <c r="G184" s="250" t="s">
        <v>2388</v>
      </c>
      <c r="H184" s="251">
        <v>1</v>
      </c>
      <c r="I184" s="252"/>
      <c r="J184" s="253">
        <f>ROUND(I184*H184,2)</f>
        <v>0</v>
      </c>
      <c r="K184" s="254"/>
      <c r="L184" s="255"/>
      <c r="M184" s="256" t="s">
        <v>1</v>
      </c>
      <c r="N184" s="257" t="s">
        <v>41</v>
      </c>
      <c r="O184" s="90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197</v>
      </c>
      <c r="AT184" s="222" t="s">
        <v>220</v>
      </c>
      <c r="AU184" s="222" t="s">
        <v>84</v>
      </c>
      <c r="AY184" s="16" t="s">
        <v>155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84</v>
      </c>
      <c r="BK184" s="223">
        <f>ROUND(I184*H184,2)</f>
        <v>0</v>
      </c>
      <c r="BL184" s="16" t="s">
        <v>160</v>
      </c>
      <c r="BM184" s="222" t="s">
        <v>2397</v>
      </c>
    </row>
    <row r="185" s="2" customFormat="1" ht="16.5" customHeight="1">
      <c r="A185" s="37"/>
      <c r="B185" s="38"/>
      <c r="C185" s="210" t="s">
        <v>409</v>
      </c>
      <c r="D185" s="210" t="s">
        <v>156</v>
      </c>
      <c r="E185" s="211" t="s">
        <v>2398</v>
      </c>
      <c r="F185" s="212" t="s">
        <v>2292</v>
      </c>
      <c r="G185" s="213" t="s">
        <v>2388</v>
      </c>
      <c r="H185" s="214">
        <v>1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41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160</v>
      </c>
      <c r="AT185" s="222" t="s">
        <v>156</v>
      </c>
      <c r="AU185" s="222" t="s">
        <v>84</v>
      </c>
      <c r="AY185" s="16" t="s">
        <v>155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84</v>
      </c>
      <c r="BK185" s="223">
        <f>ROUND(I185*H185,2)</f>
        <v>0</v>
      </c>
      <c r="BL185" s="16" t="s">
        <v>160</v>
      </c>
      <c r="BM185" s="222" t="s">
        <v>850</v>
      </c>
    </row>
    <row r="186" s="2" customFormat="1" ht="24.15" customHeight="1">
      <c r="A186" s="37"/>
      <c r="B186" s="38"/>
      <c r="C186" s="247" t="s">
        <v>543</v>
      </c>
      <c r="D186" s="247" t="s">
        <v>220</v>
      </c>
      <c r="E186" s="248" t="s">
        <v>2399</v>
      </c>
      <c r="F186" s="249" t="s">
        <v>2400</v>
      </c>
      <c r="G186" s="250" t="s">
        <v>2388</v>
      </c>
      <c r="H186" s="251">
        <v>16</v>
      </c>
      <c r="I186" s="252"/>
      <c r="J186" s="253">
        <f>ROUND(I186*H186,2)</f>
        <v>0</v>
      </c>
      <c r="K186" s="254"/>
      <c r="L186" s="255"/>
      <c r="M186" s="256" t="s">
        <v>1</v>
      </c>
      <c r="N186" s="257" t="s">
        <v>41</v>
      </c>
      <c r="O186" s="90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197</v>
      </c>
      <c r="AT186" s="222" t="s">
        <v>220</v>
      </c>
      <c r="AU186" s="222" t="s">
        <v>84</v>
      </c>
      <c r="AY186" s="16" t="s">
        <v>155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84</v>
      </c>
      <c r="BK186" s="223">
        <f>ROUND(I186*H186,2)</f>
        <v>0</v>
      </c>
      <c r="BL186" s="16" t="s">
        <v>160</v>
      </c>
      <c r="BM186" s="222" t="s">
        <v>2401</v>
      </c>
    </row>
    <row r="187" s="2" customFormat="1" ht="16.5" customHeight="1">
      <c r="A187" s="37"/>
      <c r="B187" s="38"/>
      <c r="C187" s="210" t="s">
        <v>551</v>
      </c>
      <c r="D187" s="210" t="s">
        <v>156</v>
      </c>
      <c r="E187" s="211" t="s">
        <v>2402</v>
      </c>
      <c r="F187" s="212" t="s">
        <v>2292</v>
      </c>
      <c r="G187" s="213" t="s">
        <v>2388</v>
      </c>
      <c r="H187" s="214">
        <v>16</v>
      </c>
      <c r="I187" s="215"/>
      <c r="J187" s="216">
        <f>ROUND(I187*H187,2)</f>
        <v>0</v>
      </c>
      <c r="K187" s="217"/>
      <c r="L187" s="43"/>
      <c r="M187" s="218" t="s">
        <v>1</v>
      </c>
      <c r="N187" s="219" t="s">
        <v>41</v>
      </c>
      <c r="O187" s="90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160</v>
      </c>
      <c r="AT187" s="222" t="s">
        <v>156</v>
      </c>
      <c r="AU187" s="222" t="s">
        <v>84</v>
      </c>
      <c r="AY187" s="16" t="s">
        <v>155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84</v>
      </c>
      <c r="BK187" s="223">
        <f>ROUND(I187*H187,2)</f>
        <v>0</v>
      </c>
      <c r="BL187" s="16" t="s">
        <v>160</v>
      </c>
      <c r="BM187" s="222" t="s">
        <v>872</v>
      </c>
    </row>
    <row r="188" s="2" customFormat="1" ht="16.5" customHeight="1">
      <c r="A188" s="37"/>
      <c r="B188" s="38"/>
      <c r="C188" s="247" t="s">
        <v>555</v>
      </c>
      <c r="D188" s="247" t="s">
        <v>220</v>
      </c>
      <c r="E188" s="248" t="s">
        <v>2403</v>
      </c>
      <c r="F188" s="249" t="s">
        <v>2404</v>
      </c>
      <c r="G188" s="250" t="s">
        <v>2282</v>
      </c>
      <c r="H188" s="251">
        <v>1</v>
      </c>
      <c r="I188" s="252"/>
      <c r="J188" s="253">
        <f>ROUND(I188*H188,2)</f>
        <v>0</v>
      </c>
      <c r="K188" s="254"/>
      <c r="L188" s="255"/>
      <c r="M188" s="256" t="s">
        <v>1</v>
      </c>
      <c r="N188" s="257" t="s">
        <v>41</v>
      </c>
      <c r="O188" s="90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197</v>
      </c>
      <c r="AT188" s="222" t="s">
        <v>220</v>
      </c>
      <c r="AU188" s="222" t="s">
        <v>84</v>
      </c>
      <c r="AY188" s="16" t="s">
        <v>155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84</v>
      </c>
      <c r="BK188" s="223">
        <f>ROUND(I188*H188,2)</f>
        <v>0</v>
      </c>
      <c r="BL188" s="16" t="s">
        <v>160</v>
      </c>
      <c r="BM188" s="222" t="s">
        <v>2405</v>
      </c>
    </row>
    <row r="189" s="2" customFormat="1" ht="16.5" customHeight="1">
      <c r="A189" s="37"/>
      <c r="B189" s="38"/>
      <c r="C189" s="210" t="s">
        <v>562</v>
      </c>
      <c r="D189" s="210" t="s">
        <v>156</v>
      </c>
      <c r="E189" s="211" t="s">
        <v>2406</v>
      </c>
      <c r="F189" s="212" t="s">
        <v>2292</v>
      </c>
      <c r="G189" s="213" t="s">
        <v>2282</v>
      </c>
      <c r="H189" s="214">
        <v>1</v>
      </c>
      <c r="I189" s="215"/>
      <c r="J189" s="216">
        <f>ROUND(I189*H189,2)</f>
        <v>0</v>
      </c>
      <c r="K189" s="217"/>
      <c r="L189" s="43"/>
      <c r="M189" s="218" t="s">
        <v>1</v>
      </c>
      <c r="N189" s="219" t="s">
        <v>41</v>
      </c>
      <c r="O189" s="90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160</v>
      </c>
      <c r="AT189" s="222" t="s">
        <v>156</v>
      </c>
      <c r="AU189" s="222" t="s">
        <v>84</v>
      </c>
      <c r="AY189" s="16" t="s">
        <v>155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84</v>
      </c>
      <c r="BK189" s="223">
        <f>ROUND(I189*H189,2)</f>
        <v>0</v>
      </c>
      <c r="BL189" s="16" t="s">
        <v>160</v>
      </c>
      <c r="BM189" s="222" t="s">
        <v>894</v>
      </c>
    </row>
    <row r="190" s="2" customFormat="1" ht="24.15" customHeight="1">
      <c r="A190" s="37"/>
      <c r="B190" s="38"/>
      <c r="C190" s="247" t="s">
        <v>568</v>
      </c>
      <c r="D190" s="247" t="s">
        <v>220</v>
      </c>
      <c r="E190" s="248" t="s">
        <v>2407</v>
      </c>
      <c r="F190" s="249" t="s">
        <v>2408</v>
      </c>
      <c r="G190" s="250" t="s">
        <v>949</v>
      </c>
      <c r="H190" s="251">
        <v>1</v>
      </c>
      <c r="I190" s="252"/>
      <c r="J190" s="253">
        <f>ROUND(I190*H190,2)</f>
        <v>0</v>
      </c>
      <c r="K190" s="254"/>
      <c r="L190" s="255"/>
      <c r="M190" s="256" t="s">
        <v>1</v>
      </c>
      <c r="N190" s="257" t="s">
        <v>41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197</v>
      </c>
      <c r="AT190" s="222" t="s">
        <v>220</v>
      </c>
      <c r="AU190" s="222" t="s">
        <v>84</v>
      </c>
      <c r="AY190" s="16" t="s">
        <v>155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84</v>
      </c>
      <c r="BK190" s="223">
        <f>ROUND(I190*H190,2)</f>
        <v>0</v>
      </c>
      <c r="BL190" s="16" t="s">
        <v>160</v>
      </c>
      <c r="BM190" s="222" t="s">
        <v>2409</v>
      </c>
    </row>
    <row r="191" s="2" customFormat="1" ht="16.5" customHeight="1">
      <c r="A191" s="37"/>
      <c r="B191" s="38"/>
      <c r="C191" s="210" t="s">
        <v>573</v>
      </c>
      <c r="D191" s="210" t="s">
        <v>156</v>
      </c>
      <c r="E191" s="211" t="s">
        <v>2410</v>
      </c>
      <c r="F191" s="212" t="s">
        <v>2292</v>
      </c>
      <c r="G191" s="213" t="s">
        <v>949</v>
      </c>
      <c r="H191" s="214">
        <v>1</v>
      </c>
      <c r="I191" s="215"/>
      <c r="J191" s="216">
        <f>ROUND(I191*H191,2)</f>
        <v>0</v>
      </c>
      <c r="K191" s="217"/>
      <c r="L191" s="43"/>
      <c r="M191" s="218" t="s">
        <v>1</v>
      </c>
      <c r="N191" s="219" t="s">
        <v>41</v>
      </c>
      <c r="O191" s="90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160</v>
      </c>
      <c r="AT191" s="222" t="s">
        <v>156</v>
      </c>
      <c r="AU191" s="222" t="s">
        <v>84</v>
      </c>
      <c r="AY191" s="16" t="s">
        <v>155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84</v>
      </c>
      <c r="BK191" s="223">
        <f>ROUND(I191*H191,2)</f>
        <v>0</v>
      </c>
      <c r="BL191" s="16" t="s">
        <v>160</v>
      </c>
      <c r="BM191" s="222" t="s">
        <v>935</v>
      </c>
    </row>
    <row r="192" s="2" customFormat="1" ht="16.5" customHeight="1">
      <c r="A192" s="37"/>
      <c r="B192" s="38"/>
      <c r="C192" s="247" t="s">
        <v>580</v>
      </c>
      <c r="D192" s="247" t="s">
        <v>220</v>
      </c>
      <c r="E192" s="248" t="s">
        <v>2411</v>
      </c>
      <c r="F192" s="249" t="s">
        <v>2412</v>
      </c>
      <c r="G192" s="250" t="s">
        <v>949</v>
      </c>
      <c r="H192" s="251">
        <v>1</v>
      </c>
      <c r="I192" s="252"/>
      <c r="J192" s="253">
        <f>ROUND(I192*H192,2)</f>
        <v>0</v>
      </c>
      <c r="K192" s="254"/>
      <c r="L192" s="255"/>
      <c r="M192" s="256" t="s">
        <v>1</v>
      </c>
      <c r="N192" s="257" t="s">
        <v>41</v>
      </c>
      <c r="O192" s="90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197</v>
      </c>
      <c r="AT192" s="222" t="s">
        <v>220</v>
      </c>
      <c r="AU192" s="222" t="s">
        <v>84</v>
      </c>
      <c r="AY192" s="16" t="s">
        <v>155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84</v>
      </c>
      <c r="BK192" s="223">
        <f>ROUND(I192*H192,2)</f>
        <v>0</v>
      </c>
      <c r="BL192" s="16" t="s">
        <v>160</v>
      </c>
      <c r="BM192" s="222" t="s">
        <v>2413</v>
      </c>
    </row>
    <row r="193" s="2" customFormat="1" ht="16.5" customHeight="1">
      <c r="A193" s="37"/>
      <c r="B193" s="38"/>
      <c r="C193" s="210" t="s">
        <v>586</v>
      </c>
      <c r="D193" s="210" t="s">
        <v>156</v>
      </c>
      <c r="E193" s="211" t="s">
        <v>2414</v>
      </c>
      <c r="F193" s="212" t="s">
        <v>2292</v>
      </c>
      <c r="G193" s="213" t="s">
        <v>949</v>
      </c>
      <c r="H193" s="214">
        <v>1</v>
      </c>
      <c r="I193" s="215"/>
      <c r="J193" s="216">
        <f>ROUND(I193*H193,2)</f>
        <v>0</v>
      </c>
      <c r="K193" s="217"/>
      <c r="L193" s="43"/>
      <c r="M193" s="218" t="s">
        <v>1</v>
      </c>
      <c r="N193" s="219" t="s">
        <v>41</v>
      </c>
      <c r="O193" s="90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160</v>
      </c>
      <c r="AT193" s="222" t="s">
        <v>156</v>
      </c>
      <c r="AU193" s="222" t="s">
        <v>84</v>
      </c>
      <c r="AY193" s="16" t="s">
        <v>155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84</v>
      </c>
      <c r="BK193" s="223">
        <f>ROUND(I193*H193,2)</f>
        <v>0</v>
      </c>
      <c r="BL193" s="16" t="s">
        <v>160</v>
      </c>
      <c r="BM193" s="222" t="s">
        <v>992</v>
      </c>
    </row>
    <row r="194" s="2" customFormat="1" ht="24.15" customHeight="1">
      <c r="A194" s="37"/>
      <c r="B194" s="38"/>
      <c r="C194" s="247" t="s">
        <v>590</v>
      </c>
      <c r="D194" s="247" t="s">
        <v>220</v>
      </c>
      <c r="E194" s="248" t="s">
        <v>2415</v>
      </c>
      <c r="F194" s="249" t="s">
        <v>2416</v>
      </c>
      <c r="G194" s="250" t="s">
        <v>1112</v>
      </c>
      <c r="H194" s="251">
        <v>118</v>
      </c>
      <c r="I194" s="252"/>
      <c r="J194" s="253">
        <f>ROUND(I194*H194,2)</f>
        <v>0</v>
      </c>
      <c r="K194" s="254"/>
      <c r="L194" s="255"/>
      <c r="M194" s="256" t="s">
        <v>1</v>
      </c>
      <c r="N194" s="257" t="s">
        <v>41</v>
      </c>
      <c r="O194" s="90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197</v>
      </c>
      <c r="AT194" s="222" t="s">
        <v>220</v>
      </c>
      <c r="AU194" s="222" t="s">
        <v>84</v>
      </c>
      <c r="AY194" s="16" t="s">
        <v>155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84</v>
      </c>
      <c r="BK194" s="223">
        <f>ROUND(I194*H194,2)</f>
        <v>0</v>
      </c>
      <c r="BL194" s="16" t="s">
        <v>160</v>
      </c>
      <c r="BM194" s="222" t="s">
        <v>2417</v>
      </c>
    </row>
    <row r="195" s="2" customFormat="1" ht="16.5" customHeight="1">
      <c r="A195" s="37"/>
      <c r="B195" s="38"/>
      <c r="C195" s="210" t="s">
        <v>594</v>
      </c>
      <c r="D195" s="210" t="s">
        <v>156</v>
      </c>
      <c r="E195" s="211" t="s">
        <v>2418</v>
      </c>
      <c r="F195" s="212" t="s">
        <v>2292</v>
      </c>
      <c r="G195" s="213" t="s">
        <v>1112</v>
      </c>
      <c r="H195" s="214">
        <v>118</v>
      </c>
      <c r="I195" s="215"/>
      <c r="J195" s="216">
        <f>ROUND(I195*H195,2)</f>
        <v>0</v>
      </c>
      <c r="K195" s="217"/>
      <c r="L195" s="43"/>
      <c r="M195" s="218" t="s">
        <v>1</v>
      </c>
      <c r="N195" s="219" t="s">
        <v>41</v>
      </c>
      <c r="O195" s="90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160</v>
      </c>
      <c r="AT195" s="222" t="s">
        <v>156</v>
      </c>
      <c r="AU195" s="222" t="s">
        <v>84</v>
      </c>
      <c r="AY195" s="16" t="s">
        <v>155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84</v>
      </c>
      <c r="BK195" s="223">
        <f>ROUND(I195*H195,2)</f>
        <v>0</v>
      </c>
      <c r="BL195" s="16" t="s">
        <v>160</v>
      </c>
      <c r="BM195" s="222" t="s">
        <v>1008</v>
      </c>
    </row>
    <row r="196" s="2" customFormat="1" ht="44.25" customHeight="1">
      <c r="A196" s="37"/>
      <c r="B196" s="38"/>
      <c r="C196" s="210" t="s">
        <v>598</v>
      </c>
      <c r="D196" s="210" t="s">
        <v>156</v>
      </c>
      <c r="E196" s="211" t="s">
        <v>2419</v>
      </c>
      <c r="F196" s="212" t="s">
        <v>2420</v>
      </c>
      <c r="G196" s="213" t="s">
        <v>2282</v>
      </c>
      <c r="H196" s="214">
        <v>1</v>
      </c>
      <c r="I196" s="215"/>
      <c r="J196" s="216">
        <f>ROUND(I196*H196,2)</f>
        <v>0</v>
      </c>
      <c r="K196" s="217"/>
      <c r="L196" s="43"/>
      <c r="M196" s="218" t="s">
        <v>1</v>
      </c>
      <c r="N196" s="219" t="s">
        <v>41</v>
      </c>
      <c r="O196" s="90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160</v>
      </c>
      <c r="AT196" s="222" t="s">
        <v>156</v>
      </c>
      <c r="AU196" s="222" t="s">
        <v>84</v>
      </c>
      <c r="AY196" s="16" t="s">
        <v>155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84</v>
      </c>
      <c r="BK196" s="223">
        <f>ROUND(I196*H196,2)</f>
        <v>0</v>
      </c>
      <c r="BL196" s="16" t="s">
        <v>160</v>
      </c>
      <c r="BM196" s="222" t="s">
        <v>1016</v>
      </c>
    </row>
    <row r="197" s="2" customFormat="1" ht="44.25" customHeight="1">
      <c r="A197" s="37"/>
      <c r="B197" s="38"/>
      <c r="C197" s="210" t="s">
        <v>602</v>
      </c>
      <c r="D197" s="210" t="s">
        <v>156</v>
      </c>
      <c r="E197" s="211" t="s">
        <v>2421</v>
      </c>
      <c r="F197" s="212" t="s">
        <v>2422</v>
      </c>
      <c r="G197" s="213" t="s">
        <v>2282</v>
      </c>
      <c r="H197" s="214">
        <v>1</v>
      </c>
      <c r="I197" s="215"/>
      <c r="J197" s="216">
        <f>ROUND(I197*H197,2)</f>
        <v>0</v>
      </c>
      <c r="K197" s="217"/>
      <c r="L197" s="43"/>
      <c r="M197" s="218" t="s">
        <v>1</v>
      </c>
      <c r="N197" s="219" t="s">
        <v>41</v>
      </c>
      <c r="O197" s="90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160</v>
      </c>
      <c r="AT197" s="222" t="s">
        <v>156</v>
      </c>
      <c r="AU197" s="222" t="s">
        <v>84</v>
      </c>
      <c r="AY197" s="16" t="s">
        <v>155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84</v>
      </c>
      <c r="BK197" s="223">
        <f>ROUND(I197*H197,2)</f>
        <v>0</v>
      </c>
      <c r="BL197" s="16" t="s">
        <v>160</v>
      </c>
      <c r="BM197" s="222" t="s">
        <v>946</v>
      </c>
    </row>
    <row r="198" s="11" customFormat="1" ht="25.92" customHeight="1">
      <c r="A198" s="11"/>
      <c r="B198" s="196"/>
      <c r="C198" s="197"/>
      <c r="D198" s="198" t="s">
        <v>75</v>
      </c>
      <c r="E198" s="199" t="s">
        <v>2423</v>
      </c>
      <c r="F198" s="199" t="s">
        <v>2424</v>
      </c>
      <c r="G198" s="197"/>
      <c r="H198" s="197"/>
      <c r="I198" s="200"/>
      <c r="J198" s="201">
        <f>BK198</f>
        <v>0</v>
      </c>
      <c r="K198" s="197"/>
      <c r="L198" s="202"/>
      <c r="M198" s="203"/>
      <c r="N198" s="204"/>
      <c r="O198" s="204"/>
      <c r="P198" s="205">
        <f>SUM(P199:P229)</f>
        <v>0</v>
      </c>
      <c r="Q198" s="204"/>
      <c r="R198" s="205">
        <f>SUM(R199:R229)</f>
        <v>0</v>
      </c>
      <c r="S198" s="204"/>
      <c r="T198" s="206">
        <f>SUM(T199:T229)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07" t="s">
        <v>84</v>
      </c>
      <c r="AT198" s="208" t="s">
        <v>75</v>
      </c>
      <c r="AU198" s="208" t="s">
        <v>76</v>
      </c>
      <c r="AY198" s="207" t="s">
        <v>155</v>
      </c>
      <c r="BK198" s="209">
        <f>SUM(BK199:BK229)</f>
        <v>0</v>
      </c>
    </row>
    <row r="199" s="2" customFormat="1" ht="44.25" customHeight="1">
      <c r="A199" s="37"/>
      <c r="B199" s="38"/>
      <c r="C199" s="247" t="s">
        <v>606</v>
      </c>
      <c r="D199" s="247" t="s">
        <v>220</v>
      </c>
      <c r="E199" s="248" t="s">
        <v>2425</v>
      </c>
      <c r="F199" s="249" t="s">
        <v>2426</v>
      </c>
      <c r="G199" s="250" t="s">
        <v>2427</v>
      </c>
      <c r="H199" s="251">
        <v>1</v>
      </c>
      <c r="I199" s="252"/>
      <c r="J199" s="253">
        <f>ROUND(I199*H199,2)</f>
        <v>0</v>
      </c>
      <c r="K199" s="254"/>
      <c r="L199" s="255"/>
      <c r="M199" s="256" t="s">
        <v>1</v>
      </c>
      <c r="N199" s="257" t="s">
        <v>41</v>
      </c>
      <c r="O199" s="90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197</v>
      </c>
      <c r="AT199" s="222" t="s">
        <v>220</v>
      </c>
      <c r="AU199" s="222" t="s">
        <v>84</v>
      </c>
      <c r="AY199" s="16" t="s">
        <v>155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84</v>
      </c>
      <c r="BK199" s="223">
        <f>ROUND(I199*H199,2)</f>
        <v>0</v>
      </c>
      <c r="BL199" s="16" t="s">
        <v>160</v>
      </c>
      <c r="BM199" s="222" t="s">
        <v>2428</v>
      </c>
    </row>
    <row r="200" s="2" customFormat="1">
      <c r="A200" s="37"/>
      <c r="B200" s="38"/>
      <c r="C200" s="39"/>
      <c r="D200" s="226" t="s">
        <v>1678</v>
      </c>
      <c r="E200" s="39"/>
      <c r="F200" s="278" t="s">
        <v>2429</v>
      </c>
      <c r="G200" s="39"/>
      <c r="H200" s="39"/>
      <c r="I200" s="270"/>
      <c r="J200" s="39"/>
      <c r="K200" s="39"/>
      <c r="L200" s="43"/>
      <c r="M200" s="271"/>
      <c r="N200" s="272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1678</v>
      </c>
      <c r="AU200" s="16" t="s">
        <v>84</v>
      </c>
    </row>
    <row r="201" s="2" customFormat="1" ht="16.5" customHeight="1">
      <c r="A201" s="37"/>
      <c r="B201" s="38"/>
      <c r="C201" s="210" t="s">
        <v>612</v>
      </c>
      <c r="D201" s="210" t="s">
        <v>156</v>
      </c>
      <c r="E201" s="211" t="s">
        <v>2430</v>
      </c>
      <c r="F201" s="212" t="s">
        <v>2286</v>
      </c>
      <c r="G201" s="213" t="s">
        <v>2282</v>
      </c>
      <c r="H201" s="214">
        <v>1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41</v>
      </c>
      <c r="O201" s="90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160</v>
      </c>
      <c r="AT201" s="222" t="s">
        <v>156</v>
      </c>
      <c r="AU201" s="222" t="s">
        <v>84</v>
      </c>
      <c r="AY201" s="16" t="s">
        <v>155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84</v>
      </c>
      <c r="BK201" s="223">
        <f>ROUND(I201*H201,2)</f>
        <v>0</v>
      </c>
      <c r="BL201" s="16" t="s">
        <v>160</v>
      </c>
      <c r="BM201" s="222" t="s">
        <v>964</v>
      </c>
    </row>
    <row r="202" s="2" customFormat="1" ht="33" customHeight="1">
      <c r="A202" s="37"/>
      <c r="B202" s="38"/>
      <c r="C202" s="247" t="s">
        <v>617</v>
      </c>
      <c r="D202" s="247" t="s">
        <v>220</v>
      </c>
      <c r="E202" s="248" t="s">
        <v>2431</v>
      </c>
      <c r="F202" s="249" t="s">
        <v>2432</v>
      </c>
      <c r="G202" s="250" t="s">
        <v>949</v>
      </c>
      <c r="H202" s="251">
        <v>4</v>
      </c>
      <c r="I202" s="252"/>
      <c r="J202" s="253">
        <f>ROUND(I202*H202,2)</f>
        <v>0</v>
      </c>
      <c r="K202" s="254"/>
      <c r="L202" s="255"/>
      <c r="M202" s="256" t="s">
        <v>1</v>
      </c>
      <c r="N202" s="257" t="s">
        <v>41</v>
      </c>
      <c r="O202" s="90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2" t="s">
        <v>197</v>
      </c>
      <c r="AT202" s="222" t="s">
        <v>220</v>
      </c>
      <c r="AU202" s="222" t="s">
        <v>84</v>
      </c>
      <c r="AY202" s="16" t="s">
        <v>155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84</v>
      </c>
      <c r="BK202" s="223">
        <f>ROUND(I202*H202,2)</f>
        <v>0</v>
      </c>
      <c r="BL202" s="16" t="s">
        <v>160</v>
      </c>
      <c r="BM202" s="222" t="s">
        <v>2433</v>
      </c>
    </row>
    <row r="203" s="2" customFormat="1" ht="16.5" customHeight="1">
      <c r="A203" s="37"/>
      <c r="B203" s="38"/>
      <c r="C203" s="210" t="s">
        <v>624</v>
      </c>
      <c r="D203" s="210" t="s">
        <v>156</v>
      </c>
      <c r="E203" s="211" t="s">
        <v>2434</v>
      </c>
      <c r="F203" s="212" t="s">
        <v>2292</v>
      </c>
      <c r="G203" s="213" t="s">
        <v>949</v>
      </c>
      <c r="H203" s="214">
        <v>4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41</v>
      </c>
      <c r="O203" s="90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160</v>
      </c>
      <c r="AT203" s="222" t="s">
        <v>156</v>
      </c>
      <c r="AU203" s="222" t="s">
        <v>84</v>
      </c>
      <c r="AY203" s="16" t="s">
        <v>155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84</v>
      </c>
      <c r="BK203" s="223">
        <f>ROUND(I203*H203,2)</f>
        <v>0</v>
      </c>
      <c r="BL203" s="16" t="s">
        <v>160</v>
      </c>
      <c r="BM203" s="222" t="s">
        <v>979</v>
      </c>
    </row>
    <row r="204" s="2" customFormat="1" ht="37.8" customHeight="1">
      <c r="A204" s="37"/>
      <c r="B204" s="38"/>
      <c r="C204" s="247" t="s">
        <v>630</v>
      </c>
      <c r="D204" s="247" t="s">
        <v>220</v>
      </c>
      <c r="E204" s="248" t="s">
        <v>2435</v>
      </c>
      <c r="F204" s="249" t="s">
        <v>2436</v>
      </c>
      <c r="G204" s="250" t="s">
        <v>949</v>
      </c>
      <c r="H204" s="251">
        <v>2</v>
      </c>
      <c r="I204" s="252"/>
      <c r="J204" s="253">
        <f>ROUND(I204*H204,2)</f>
        <v>0</v>
      </c>
      <c r="K204" s="254"/>
      <c r="L204" s="255"/>
      <c r="M204" s="256" t="s">
        <v>1</v>
      </c>
      <c r="N204" s="257" t="s">
        <v>41</v>
      </c>
      <c r="O204" s="90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197</v>
      </c>
      <c r="AT204" s="222" t="s">
        <v>220</v>
      </c>
      <c r="AU204" s="222" t="s">
        <v>84</v>
      </c>
      <c r="AY204" s="16" t="s">
        <v>155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84</v>
      </c>
      <c r="BK204" s="223">
        <f>ROUND(I204*H204,2)</f>
        <v>0</v>
      </c>
      <c r="BL204" s="16" t="s">
        <v>160</v>
      </c>
      <c r="BM204" s="222" t="s">
        <v>2437</v>
      </c>
    </row>
    <row r="205" s="2" customFormat="1" ht="16.5" customHeight="1">
      <c r="A205" s="37"/>
      <c r="B205" s="38"/>
      <c r="C205" s="210" t="s">
        <v>634</v>
      </c>
      <c r="D205" s="210" t="s">
        <v>156</v>
      </c>
      <c r="E205" s="211" t="s">
        <v>2438</v>
      </c>
      <c r="F205" s="212" t="s">
        <v>2292</v>
      </c>
      <c r="G205" s="213" t="s">
        <v>949</v>
      </c>
      <c r="H205" s="214">
        <v>2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41</v>
      </c>
      <c r="O205" s="90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160</v>
      </c>
      <c r="AT205" s="222" t="s">
        <v>156</v>
      </c>
      <c r="AU205" s="222" t="s">
        <v>84</v>
      </c>
      <c r="AY205" s="16" t="s">
        <v>155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84</v>
      </c>
      <c r="BK205" s="223">
        <f>ROUND(I205*H205,2)</f>
        <v>0</v>
      </c>
      <c r="BL205" s="16" t="s">
        <v>160</v>
      </c>
      <c r="BM205" s="222" t="s">
        <v>1080</v>
      </c>
    </row>
    <row r="206" s="2" customFormat="1" ht="16.5" customHeight="1">
      <c r="A206" s="37"/>
      <c r="B206" s="38"/>
      <c r="C206" s="247" t="s">
        <v>638</v>
      </c>
      <c r="D206" s="247" t="s">
        <v>220</v>
      </c>
      <c r="E206" s="248" t="s">
        <v>2439</v>
      </c>
      <c r="F206" s="249" t="s">
        <v>2440</v>
      </c>
      <c r="G206" s="250" t="s">
        <v>949</v>
      </c>
      <c r="H206" s="251">
        <v>13</v>
      </c>
      <c r="I206" s="252"/>
      <c r="J206" s="253">
        <f>ROUND(I206*H206,2)</f>
        <v>0</v>
      </c>
      <c r="K206" s="254"/>
      <c r="L206" s="255"/>
      <c r="M206" s="256" t="s">
        <v>1</v>
      </c>
      <c r="N206" s="257" t="s">
        <v>41</v>
      </c>
      <c r="O206" s="90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2" t="s">
        <v>197</v>
      </c>
      <c r="AT206" s="222" t="s">
        <v>220</v>
      </c>
      <c r="AU206" s="222" t="s">
        <v>84</v>
      </c>
      <c r="AY206" s="16" t="s">
        <v>155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6" t="s">
        <v>84</v>
      </c>
      <c r="BK206" s="223">
        <f>ROUND(I206*H206,2)</f>
        <v>0</v>
      </c>
      <c r="BL206" s="16" t="s">
        <v>160</v>
      </c>
      <c r="BM206" s="222" t="s">
        <v>2441</v>
      </c>
    </row>
    <row r="207" s="2" customFormat="1" ht="16.5" customHeight="1">
      <c r="A207" s="37"/>
      <c r="B207" s="38"/>
      <c r="C207" s="210" t="s">
        <v>643</v>
      </c>
      <c r="D207" s="210" t="s">
        <v>156</v>
      </c>
      <c r="E207" s="211" t="s">
        <v>2442</v>
      </c>
      <c r="F207" s="212" t="s">
        <v>2292</v>
      </c>
      <c r="G207" s="213" t="s">
        <v>949</v>
      </c>
      <c r="H207" s="214">
        <v>13</v>
      </c>
      <c r="I207" s="215"/>
      <c r="J207" s="216">
        <f>ROUND(I207*H207,2)</f>
        <v>0</v>
      </c>
      <c r="K207" s="217"/>
      <c r="L207" s="43"/>
      <c r="M207" s="218" t="s">
        <v>1</v>
      </c>
      <c r="N207" s="219" t="s">
        <v>41</v>
      </c>
      <c r="O207" s="90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160</v>
      </c>
      <c r="AT207" s="222" t="s">
        <v>156</v>
      </c>
      <c r="AU207" s="222" t="s">
        <v>84</v>
      </c>
      <c r="AY207" s="16" t="s">
        <v>155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84</v>
      </c>
      <c r="BK207" s="223">
        <f>ROUND(I207*H207,2)</f>
        <v>0</v>
      </c>
      <c r="BL207" s="16" t="s">
        <v>160</v>
      </c>
      <c r="BM207" s="222" t="s">
        <v>1101</v>
      </c>
    </row>
    <row r="208" s="2" customFormat="1" ht="16.5" customHeight="1">
      <c r="A208" s="37"/>
      <c r="B208" s="38"/>
      <c r="C208" s="247" t="s">
        <v>662</v>
      </c>
      <c r="D208" s="247" t="s">
        <v>220</v>
      </c>
      <c r="E208" s="248" t="s">
        <v>2443</v>
      </c>
      <c r="F208" s="249" t="s">
        <v>2444</v>
      </c>
      <c r="G208" s="250" t="s">
        <v>949</v>
      </c>
      <c r="H208" s="251">
        <v>2</v>
      </c>
      <c r="I208" s="252"/>
      <c r="J208" s="253">
        <f>ROUND(I208*H208,2)</f>
        <v>0</v>
      </c>
      <c r="K208" s="254"/>
      <c r="L208" s="255"/>
      <c r="M208" s="256" t="s">
        <v>1</v>
      </c>
      <c r="N208" s="257" t="s">
        <v>41</v>
      </c>
      <c r="O208" s="90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2" t="s">
        <v>197</v>
      </c>
      <c r="AT208" s="222" t="s">
        <v>220</v>
      </c>
      <c r="AU208" s="222" t="s">
        <v>84</v>
      </c>
      <c r="AY208" s="16" t="s">
        <v>155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6" t="s">
        <v>84</v>
      </c>
      <c r="BK208" s="223">
        <f>ROUND(I208*H208,2)</f>
        <v>0</v>
      </c>
      <c r="BL208" s="16" t="s">
        <v>160</v>
      </c>
      <c r="BM208" s="222" t="s">
        <v>2445</v>
      </c>
    </row>
    <row r="209" s="2" customFormat="1" ht="16.5" customHeight="1">
      <c r="A209" s="37"/>
      <c r="B209" s="38"/>
      <c r="C209" s="210" t="s">
        <v>667</v>
      </c>
      <c r="D209" s="210" t="s">
        <v>156</v>
      </c>
      <c r="E209" s="211" t="s">
        <v>2446</v>
      </c>
      <c r="F209" s="212" t="s">
        <v>2292</v>
      </c>
      <c r="G209" s="213" t="s">
        <v>949</v>
      </c>
      <c r="H209" s="214">
        <v>2</v>
      </c>
      <c r="I209" s="215"/>
      <c r="J209" s="216">
        <f>ROUND(I209*H209,2)</f>
        <v>0</v>
      </c>
      <c r="K209" s="217"/>
      <c r="L209" s="43"/>
      <c r="M209" s="218" t="s">
        <v>1</v>
      </c>
      <c r="N209" s="219" t="s">
        <v>41</v>
      </c>
      <c r="O209" s="90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160</v>
      </c>
      <c r="AT209" s="222" t="s">
        <v>156</v>
      </c>
      <c r="AU209" s="222" t="s">
        <v>84</v>
      </c>
      <c r="AY209" s="16" t="s">
        <v>155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84</v>
      </c>
      <c r="BK209" s="223">
        <f>ROUND(I209*H209,2)</f>
        <v>0</v>
      </c>
      <c r="BL209" s="16" t="s">
        <v>160</v>
      </c>
      <c r="BM209" s="222" t="s">
        <v>1044</v>
      </c>
    </row>
    <row r="210" s="2" customFormat="1" ht="16.5" customHeight="1">
      <c r="A210" s="37"/>
      <c r="B210" s="38"/>
      <c r="C210" s="247" t="s">
        <v>675</v>
      </c>
      <c r="D210" s="247" t="s">
        <v>220</v>
      </c>
      <c r="E210" s="248" t="s">
        <v>2447</v>
      </c>
      <c r="F210" s="249" t="s">
        <v>2448</v>
      </c>
      <c r="G210" s="250" t="s">
        <v>949</v>
      </c>
      <c r="H210" s="251">
        <v>13</v>
      </c>
      <c r="I210" s="252"/>
      <c r="J210" s="253">
        <f>ROUND(I210*H210,2)</f>
        <v>0</v>
      </c>
      <c r="K210" s="254"/>
      <c r="L210" s="255"/>
      <c r="M210" s="256" t="s">
        <v>1</v>
      </c>
      <c r="N210" s="257" t="s">
        <v>41</v>
      </c>
      <c r="O210" s="90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2" t="s">
        <v>197</v>
      </c>
      <c r="AT210" s="222" t="s">
        <v>220</v>
      </c>
      <c r="AU210" s="222" t="s">
        <v>84</v>
      </c>
      <c r="AY210" s="16" t="s">
        <v>155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84</v>
      </c>
      <c r="BK210" s="223">
        <f>ROUND(I210*H210,2)</f>
        <v>0</v>
      </c>
      <c r="BL210" s="16" t="s">
        <v>160</v>
      </c>
      <c r="BM210" s="222" t="s">
        <v>2449</v>
      </c>
    </row>
    <row r="211" s="2" customFormat="1" ht="16.5" customHeight="1">
      <c r="A211" s="37"/>
      <c r="B211" s="38"/>
      <c r="C211" s="210" t="s">
        <v>671</v>
      </c>
      <c r="D211" s="210" t="s">
        <v>156</v>
      </c>
      <c r="E211" s="211" t="s">
        <v>2450</v>
      </c>
      <c r="F211" s="212" t="s">
        <v>2292</v>
      </c>
      <c r="G211" s="213" t="s">
        <v>949</v>
      </c>
      <c r="H211" s="214">
        <v>13</v>
      </c>
      <c r="I211" s="215"/>
      <c r="J211" s="216">
        <f>ROUND(I211*H211,2)</f>
        <v>0</v>
      </c>
      <c r="K211" s="217"/>
      <c r="L211" s="43"/>
      <c r="M211" s="218" t="s">
        <v>1</v>
      </c>
      <c r="N211" s="219" t="s">
        <v>41</v>
      </c>
      <c r="O211" s="90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160</v>
      </c>
      <c r="AT211" s="222" t="s">
        <v>156</v>
      </c>
      <c r="AU211" s="222" t="s">
        <v>84</v>
      </c>
      <c r="AY211" s="16" t="s">
        <v>155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84</v>
      </c>
      <c r="BK211" s="223">
        <f>ROUND(I211*H211,2)</f>
        <v>0</v>
      </c>
      <c r="BL211" s="16" t="s">
        <v>160</v>
      </c>
      <c r="BM211" s="222" t="s">
        <v>1060</v>
      </c>
    </row>
    <row r="212" s="2" customFormat="1" ht="16.5" customHeight="1">
      <c r="A212" s="37"/>
      <c r="B212" s="38"/>
      <c r="C212" s="247" t="s">
        <v>650</v>
      </c>
      <c r="D212" s="247" t="s">
        <v>220</v>
      </c>
      <c r="E212" s="248" t="s">
        <v>2451</v>
      </c>
      <c r="F212" s="249" t="s">
        <v>2452</v>
      </c>
      <c r="G212" s="250" t="s">
        <v>949</v>
      </c>
      <c r="H212" s="251">
        <v>4</v>
      </c>
      <c r="I212" s="252"/>
      <c r="J212" s="253">
        <f>ROUND(I212*H212,2)</f>
        <v>0</v>
      </c>
      <c r="K212" s="254"/>
      <c r="L212" s="255"/>
      <c r="M212" s="256" t="s">
        <v>1</v>
      </c>
      <c r="N212" s="257" t="s">
        <v>41</v>
      </c>
      <c r="O212" s="90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2" t="s">
        <v>197</v>
      </c>
      <c r="AT212" s="222" t="s">
        <v>220</v>
      </c>
      <c r="AU212" s="222" t="s">
        <v>84</v>
      </c>
      <c r="AY212" s="16" t="s">
        <v>155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6" t="s">
        <v>84</v>
      </c>
      <c r="BK212" s="223">
        <f>ROUND(I212*H212,2)</f>
        <v>0</v>
      </c>
      <c r="BL212" s="16" t="s">
        <v>160</v>
      </c>
      <c r="BM212" s="222" t="s">
        <v>2453</v>
      </c>
    </row>
    <row r="213" s="2" customFormat="1" ht="16.5" customHeight="1">
      <c r="A213" s="37"/>
      <c r="B213" s="38"/>
      <c r="C213" s="210" t="s">
        <v>654</v>
      </c>
      <c r="D213" s="210" t="s">
        <v>156</v>
      </c>
      <c r="E213" s="211" t="s">
        <v>2454</v>
      </c>
      <c r="F213" s="212" t="s">
        <v>2292</v>
      </c>
      <c r="G213" s="213" t="s">
        <v>949</v>
      </c>
      <c r="H213" s="214">
        <v>4</v>
      </c>
      <c r="I213" s="215"/>
      <c r="J213" s="216">
        <f>ROUND(I213*H213,2)</f>
        <v>0</v>
      </c>
      <c r="K213" s="217"/>
      <c r="L213" s="43"/>
      <c r="M213" s="218" t="s">
        <v>1</v>
      </c>
      <c r="N213" s="219" t="s">
        <v>41</v>
      </c>
      <c r="O213" s="90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2" t="s">
        <v>160</v>
      </c>
      <c r="AT213" s="222" t="s">
        <v>156</v>
      </c>
      <c r="AU213" s="222" t="s">
        <v>84</v>
      </c>
      <c r="AY213" s="16" t="s">
        <v>155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6" t="s">
        <v>84</v>
      </c>
      <c r="BK213" s="223">
        <f>ROUND(I213*H213,2)</f>
        <v>0</v>
      </c>
      <c r="BL213" s="16" t="s">
        <v>160</v>
      </c>
      <c r="BM213" s="222" t="s">
        <v>1115</v>
      </c>
    </row>
    <row r="214" s="2" customFormat="1" ht="55.5" customHeight="1">
      <c r="A214" s="37"/>
      <c r="B214" s="38"/>
      <c r="C214" s="247" t="s">
        <v>658</v>
      </c>
      <c r="D214" s="247" t="s">
        <v>220</v>
      </c>
      <c r="E214" s="248" t="s">
        <v>2455</v>
      </c>
      <c r="F214" s="249" t="s">
        <v>2456</v>
      </c>
      <c r="G214" s="250" t="s">
        <v>159</v>
      </c>
      <c r="H214" s="251">
        <v>77</v>
      </c>
      <c r="I214" s="252"/>
      <c r="J214" s="253">
        <f>ROUND(I214*H214,2)</f>
        <v>0</v>
      </c>
      <c r="K214" s="254"/>
      <c r="L214" s="255"/>
      <c r="M214" s="256" t="s">
        <v>1</v>
      </c>
      <c r="N214" s="257" t="s">
        <v>41</v>
      </c>
      <c r="O214" s="90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2" t="s">
        <v>197</v>
      </c>
      <c r="AT214" s="222" t="s">
        <v>220</v>
      </c>
      <c r="AU214" s="222" t="s">
        <v>84</v>
      </c>
      <c r="AY214" s="16" t="s">
        <v>155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84</v>
      </c>
      <c r="BK214" s="223">
        <f>ROUND(I214*H214,2)</f>
        <v>0</v>
      </c>
      <c r="BL214" s="16" t="s">
        <v>160</v>
      </c>
      <c r="BM214" s="222" t="s">
        <v>2457</v>
      </c>
    </row>
    <row r="215" s="2" customFormat="1">
      <c r="A215" s="37"/>
      <c r="B215" s="38"/>
      <c r="C215" s="39"/>
      <c r="D215" s="226" t="s">
        <v>1678</v>
      </c>
      <c r="E215" s="39"/>
      <c r="F215" s="269" t="s">
        <v>2458</v>
      </c>
      <c r="G215" s="39"/>
      <c r="H215" s="39"/>
      <c r="I215" s="270"/>
      <c r="J215" s="39"/>
      <c r="K215" s="39"/>
      <c r="L215" s="43"/>
      <c r="M215" s="271"/>
      <c r="N215" s="272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1678</v>
      </c>
      <c r="AU215" s="16" t="s">
        <v>84</v>
      </c>
    </row>
    <row r="216" s="2" customFormat="1" ht="16.5" customHeight="1">
      <c r="A216" s="37"/>
      <c r="B216" s="38"/>
      <c r="C216" s="210" t="s">
        <v>683</v>
      </c>
      <c r="D216" s="210" t="s">
        <v>156</v>
      </c>
      <c r="E216" s="211" t="s">
        <v>2459</v>
      </c>
      <c r="F216" s="212" t="s">
        <v>2292</v>
      </c>
      <c r="G216" s="213" t="s">
        <v>159</v>
      </c>
      <c r="H216" s="214">
        <v>77</v>
      </c>
      <c r="I216" s="215"/>
      <c r="J216" s="216">
        <f>ROUND(I216*H216,2)</f>
        <v>0</v>
      </c>
      <c r="K216" s="217"/>
      <c r="L216" s="43"/>
      <c r="M216" s="218" t="s">
        <v>1</v>
      </c>
      <c r="N216" s="219" t="s">
        <v>41</v>
      </c>
      <c r="O216" s="90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160</v>
      </c>
      <c r="AT216" s="222" t="s">
        <v>156</v>
      </c>
      <c r="AU216" s="222" t="s">
        <v>84</v>
      </c>
      <c r="AY216" s="16" t="s">
        <v>155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84</v>
      </c>
      <c r="BK216" s="223">
        <f>ROUND(I216*H216,2)</f>
        <v>0</v>
      </c>
      <c r="BL216" s="16" t="s">
        <v>160</v>
      </c>
      <c r="BM216" s="222" t="s">
        <v>1142</v>
      </c>
    </row>
    <row r="217" s="2" customFormat="1" ht="24.15" customHeight="1">
      <c r="A217" s="37"/>
      <c r="B217" s="38"/>
      <c r="C217" s="247" t="s">
        <v>610</v>
      </c>
      <c r="D217" s="247" t="s">
        <v>220</v>
      </c>
      <c r="E217" s="248" t="s">
        <v>2460</v>
      </c>
      <c r="F217" s="249" t="s">
        <v>2374</v>
      </c>
      <c r="G217" s="250" t="s">
        <v>159</v>
      </c>
      <c r="H217" s="251">
        <v>28</v>
      </c>
      <c r="I217" s="252"/>
      <c r="J217" s="253">
        <f>ROUND(I217*H217,2)</f>
        <v>0</v>
      </c>
      <c r="K217" s="254"/>
      <c r="L217" s="255"/>
      <c r="M217" s="256" t="s">
        <v>1</v>
      </c>
      <c r="N217" s="257" t="s">
        <v>41</v>
      </c>
      <c r="O217" s="90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197</v>
      </c>
      <c r="AT217" s="222" t="s">
        <v>220</v>
      </c>
      <c r="AU217" s="222" t="s">
        <v>84</v>
      </c>
      <c r="AY217" s="16" t="s">
        <v>155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84</v>
      </c>
      <c r="BK217" s="223">
        <f>ROUND(I217*H217,2)</f>
        <v>0</v>
      </c>
      <c r="BL217" s="16" t="s">
        <v>160</v>
      </c>
      <c r="BM217" s="222" t="s">
        <v>2461</v>
      </c>
    </row>
    <row r="218" s="2" customFormat="1" ht="16.5" customHeight="1">
      <c r="A218" s="37"/>
      <c r="B218" s="38"/>
      <c r="C218" s="210" t="s">
        <v>699</v>
      </c>
      <c r="D218" s="210" t="s">
        <v>156</v>
      </c>
      <c r="E218" s="211" t="s">
        <v>2462</v>
      </c>
      <c r="F218" s="212" t="s">
        <v>2292</v>
      </c>
      <c r="G218" s="213" t="s">
        <v>159</v>
      </c>
      <c r="H218" s="214">
        <v>28</v>
      </c>
      <c r="I218" s="215"/>
      <c r="J218" s="216">
        <f>ROUND(I218*H218,2)</f>
        <v>0</v>
      </c>
      <c r="K218" s="217"/>
      <c r="L218" s="43"/>
      <c r="M218" s="218" t="s">
        <v>1</v>
      </c>
      <c r="N218" s="219" t="s">
        <v>41</v>
      </c>
      <c r="O218" s="90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160</v>
      </c>
      <c r="AT218" s="222" t="s">
        <v>156</v>
      </c>
      <c r="AU218" s="222" t="s">
        <v>84</v>
      </c>
      <c r="AY218" s="16" t="s">
        <v>155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84</v>
      </c>
      <c r="BK218" s="223">
        <f>ROUND(I218*H218,2)</f>
        <v>0</v>
      </c>
      <c r="BL218" s="16" t="s">
        <v>160</v>
      </c>
      <c r="BM218" s="222" t="s">
        <v>1153</v>
      </c>
    </row>
    <row r="219" s="2" customFormat="1" ht="37.8" customHeight="1">
      <c r="A219" s="37"/>
      <c r="B219" s="38"/>
      <c r="C219" s="247" t="s">
        <v>704</v>
      </c>
      <c r="D219" s="247" t="s">
        <v>220</v>
      </c>
      <c r="E219" s="248" t="s">
        <v>2463</v>
      </c>
      <c r="F219" s="249" t="s">
        <v>2464</v>
      </c>
      <c r="G219" s="250" t="s">
        <v>159</v>
      </c>
      <c r="H219" s="251">
        <v>24</v>
      </c>
      <c r="I219" s="252"/>
      <c r="J219" s="253">
        <f>ROUND(I219*H219,2)</f>
        <v>0</v>
      </c>
      <c r="K219" s="254"/>
      <c r="L219" s="255"/>
      <c r="M219" s="256" t="s">
        <v>1</v>
      </c>
      <c r="N219" s="257" t="s">
        <v>41</v>
      </c>
      <c r="O219" s="90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2" t="s">
        <v>197</v>
      </c>
      <c r="AT219" s="222" t="s">
        <v>220</v>
      </c>
      <c r="AU219" s="222" t="s">
        <v>84</v>
      </c>
      <c r="AY219" s="16" t="s">
        <v>155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84</v>
      </c>
      <c r="BK219" s="223">
        <f>ROUND(I219*H219,2)</f>
        <v>0</v>
      </c>
      <c r="BL219" s="16" t="s">
        <v>160</v>
      </c>
      <c r="BM219" s="222" t="s">
        <v>2465</v>
      </c>
    </row>
    <row r="220" s="2" customFormat="1" ht="16.5" customHeight="1">
      <c r="A220" s="37"/>
      <c r="B220" s="38"/>
      <c r="C220" s="210" t="s">
        <v>622</v>
      </c>
      <c r="D220" s="210" t="s">
        <v>156</v>
      </c>
      <c r="E220" s="211" t="s">
        <v>2466</v>
      </c>
      <c r="F220" s="212" t="s">
        <v>2292</v>
      </c>
      <c r="G220" s="213" t="s">
        <v>159</v>
      </c>
      <c r="H220" s="214">
        <v>24</v>
      </c>
      <c r="I220" s="215"/>
      <c r="J220" s="216">
        <f>ROUND(I220*H220,2)</f>
        <v>0</v>
      </c>
      <c r="K220" s="217"/>
      <c r="L220" s="43"/>
      <c r="M220" s="218" t="s">
        <v>1</v>
      </c>
      <c r="N220" s="219" t="s">
        <v>41</v>
      </c>
      <c r="O220" s="90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160</v>
      </c>
      <c r="AT220" s="222" t="s">
        <v>156</v>
      </c>
      <c r="AU220" s="222" t="s">
        <v>84</v>
      </c>
      <c r="AY220" s="16" t="s">
        <v>155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84</v>
      </c>
      <c r="BK220" s="223">
        <f>ROUND(I220*H220,2)</f>
        <v>0</v>
      </c>
      <c r="BL220" s="16" t="s">
        <v>160</v>
      </c>
      <c r="BM220" s="222" t="s">
        <v>1201</v>
      </c>
    </row>
    <row r="221" s="2" customFormat="1" ht="33" customHeight="1">
      <c r="A221" s="37"/>
      <c r="B221" s="38"/>
      <c r="C221" s="247" t="s">
        <v>648</v>
      </c>
      <c r="D221" s="247" t="s">
        <v>220</v>
      </c>
      <c r="E221" s="248" t="s">
        <v>2467</v>
      </c>
      <c r="F221" s="249" t="s">
        <v>2468</v>
      </c>
      <c r="G221" s="250" t="s">
        <v>2388</v>
      </c>
      <c r="H221" s="251">
        <v>7</v>
      </c>
      <c r="I221" s="252"/>
      <c r="J221" s="253">
        <f>ROUND(I221*H221,2)</f>
        <v>0</v>
      </c>
      <c r="K221" s="254"/>
      <c r="L221" s="255"/>
      <c r="M221" s="256" t="s">
        <v>1</v>
      </c>
      <c r="N221" s="257" t="s">
        <v>41</v>
      </c>
      <c r="O221" s="90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2" t="s">
        <v>197</v>
      </c>
      <c r="AT221" s="222" t="s">
        <v>220</v>
      </c>
      <c r="AU221" s="222" t="s">
        <v>84</v>
      </c>
      <c r="AY221" s="16" t="s">
        <v>155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6" t="s">
        <v>84</v>
      </c>
      <c r="BK221" s="223">
        <f>ROUND(I221*H221,2)</f>
        <v>0</v>
      </c>
      <c r="BL221" s="16" t="s">
        <v>160</v>
      </c>
      <c r="BM221" s="222" t="s">
        <v>2469</v>
      </c>
    </row>
    <row r="222" s="2" customFormat="1" ht="16.5" customHeight="1">
      <c r="A222" s="37"/>
      <c r="B222" s="38"/>
      <c r="C222" s="210" t="s">
        <v>681</v>
      </c>
      <c r="D222" s="210" t="s">
        <v>156</v>
      </c>
      <c r="E222" s="211" t="s">
        <v>2470</v>
      </c>
      <c r="F222" s="212" t="s">
        <v>2292</v>
      </c>
      <c r="G222" s="213" t="s">
        <v>2388</v>
      </c>
      <c r="H222" s="214">
        <v>7</v>
      </c>
      <c r="I222" s="215"/>
      <c r="J222" s="216">
        <f>ROUND(I222*H222,2)</f>
        <v>0</v>
      </c>
      <c r="K222" s="217"/>
      <c r="L222" s="43"/>
      <c r="M222" s="218" t="s">
        <v>1</v>
      </c>
      <c r="N222" s="219" t="s">
        <v>41</v>
      </c>
      <c r="O222" s="90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160</v>
      </c>
      <c r="AT222" s="222" t="s">
        <v>156</v>
      </c>
      <c r="AU222" s="222" t="s">
        <v>84</v>
      </c>
      <c r="AY222" s="16" t="s">
        <v>155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84</v>
      </c>
      <c r="BK222" s="223">
        <f>ROUND(I222*H222,2)</f>
        <v>0</v>
      </c>
      <c r="BL222" s="16" t="s">
        <v>160</v>
      </c>
      <c r="BM222" s="222" t="s">
        <v>1222</v>
      </c>
    </row>
    <row r="223" s="2" customFormat="1" ht="33" customHeight="1">
      <c r="A223" s="37"/>
      <c r="B223" s="38"/>
      <c r="C223" s="247" t="s">
        <v>733</v>
      </c>
      <c r="D223" s="247" t="s">
        <v>220</v>
      </c>
      <c r="E223" s="248" t="s">
        <v>2471</v>
      </c>
      <c r="F223" s="249" t="s">
        <v>2472</v>
      </c>
      <c r="G223" s="250" t="s">
        <v>2388</v>
      </c>
      <c r="H223" s="251">
        <v>6</v>
      </c>
      <c r="I223" s="252"/>
      <c r="J223" s="253">
        <f>ROUND(I223*H223,2)</f>
        <v>0</v>
      </c>
      <c r="K223" s="254"/>
      <c r="L223" s="255"/>
      <c r="M223" s="256" t="s">
        <v>1</v>
      </c>
      <c r="N223" s="257" t="s">
        <v>41</v>
      </c>
      <c r="O223" s="90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197</v>
      </c>
      <c r="AT223" s="222" t="s">
        <v>220</v>
      </c>
      <c r="AU223" s="222" t="s">
        <v>84</v>
      </c>
      <c r="AY223" s="16" t="s">
        <v>155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84</v>
      </c>
      <c r="BK223" s="223">
        <f>ROUND(I223*H223,2)</f>
        <v>0</v>
      </c>
      <c r="BL223" s="16" t="s">
        <v>160</v>
      </c>
      <c r="BM223" s="222" t="s">
        <v>2473</v>
      </c>
    </row>
    <row r="224" s="2" customFormat="1" ht="16.5" customHeight="1">
      <c r="A224" s="37"/>
      <c r="B224" s="38"/>
      <c r="C224" s="210" t="s">
        <v>739</v>
      </c>
      <c r="D224" s="210" t="s">
        <v>156</v>
      </c>
      <c r="E224" s="211" t="s">
        <v>2474</v>
      </c>
      <c r="F224" s="212" t="s">
        <v>2292</v>
      </c>
      <c r="G224" s="213" t="s">
        <v>2388</v>
      </c>
      <c r="H224" s="214">
        <v>6</v>
      </c>
      <c r="I224" s="215"/>
      <c r="J224" s="216">
        <f>ROUND(I224*H224,2)</f>
        <v>0</v>
      </c>
      <c r="K224" s="217"/>
      <c r="L224" s="43"/>
      <c r="M224" s="218" t="s">
        <v>1</v>
      </c>
      <c r="N224" s="219" t="s">
        <v>41</v>
      </c>
      <c r="O224" s="90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2" t="s">
        <v>160</v>
      </c>
      <c r="AT224" s="222" t="s">
        <v>156</v>
      </c>
      <c r="AU224" s="222" t="s">
        <v>84</v>
      </c>
      <c r="AY224" s="16" t="s">
        <v>155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6" t="s">
        <v>84</v>
      </c>
      <c r="BK224" s="223">
        <f>ROUND(I224*H224,2)</f>
        <v>0</v>
      </c>
      <c r="BL224" s="16" t="s">
        <v>160</v>
      </c>
      <c r="BM224" s="222" t="s">
        <v>1241</v>
      </c>
    </row>
    <row r="225" s="2" customFormat="1" ht="16.5" customHeight="1">
      <c r="A225" s="37"/>
      <c r="B225" s="38"/>
      <c r="C225" s="247" t="s">
        <v>721</v>
      </c>
      <c r="D225" s="247" t="s">
        <v>220</v>
      </c>
      <c r="E225" s="248" t="s">
        <v>2475</v>
      </c>
      <c r="F225" s="249" t="s">
        <v>2412</v>
      </c>
      <c r="G225" s="250" t="s">
        <v>949</v>
      </c>
      <c r="H225" s="251">
        <v>1</v>
      </c>
      <c r="I225" s="252"/>
      <c r="J225" s="253">
        <f>ROUND(I225*H225,2)</f>
        <v>0</v>
      </c>
      <c r="K225" s="254"/>
      <c r="L225" s="255"/>
      <c r="M225" s="256" t="s">
        <v>1</v>
      </c>
      <c r="N225" s="257" t="s">
        <v>41</v>
      </c>
      <c r="O225" s="90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197</v>
      </c>
      <c r="AT225" s="222" t="s">
        <v>220</v>
      </c>
      <c r="AU225" s="222" t="s">
        <v>84</v>
      </c>
      <c r="AY225" s="16" t="s">
        <v>155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84</v>
      </c>
      <c r="BK225" s="223">
        <f>ROUND(I225*H225,2)</f>
        <v>0</v>
      </c>
      <c r="BL225" s="16" t="s">
        <v>160</v>
      </c>
      <c r="BM225" s="222" t="s">
        <v>2476</v>
      </c>
    </row>
    <row r="226" s="2" customFormat="1" ht="16.5" customHeight="1">
      <c r="A226" s="37"/>
      <c r="B226" s="38"/>
      <c r="C226" s="210" t="s">
        <v>744</v>
      </c>
      <c r="D226" s="210" t="s">
        <v>156</v>
      </c>
      <c r="E226" s="211" t="s">
        <v>2477</v>
      </c>
      <c r="F226" s="212" t="s">
        <v>2292</v>
      </c>
      <c r="G226" s="213" t="s">
        <v>949</v>
      </c>
      <c r="H226" s="214">
        <v>1</v>
      </c>
      <c r="I226" s="215"/>
      <c r="J226" s="216">
        <f>ROUND(I226*H226,2)</f>
        <v>0</v>
      </c>
      <c r="K226" s="217"/>
      <c r="L226" s="43"/>
      <c r="M226" s="218" t="s">
        <v>1</v>
      </c>
      <c r="N226" s="219" t="s">
        <v>41</v>
      </c>
      <c r="O226" s="90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160</v>
      </c>
      <c r="AT226" s="222" t="s">
        <v>156</v>
      </c>
      <c r="AU226" s="222" t="s">
        <v>84</v>
      </c>
      <c r="AY226" s="16" t="s">
        <v>155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84</v>
      </c>
      <c r="BK226" s="223">
        <f>ROUND(I226*H226,2)</f>
        <v>0</v>
      </c>
      <c r="BL226" s="16" t="s">
        <v>160</v>
      </c>
      <c r="BM226" s="222" t="s">
        <v>1282</v>
      </c>
    </row>
    <row r="227" s="2" customFormat="1" ht="24.15" customHeight="1">
      <c r="A227" s="37"/>
      <c r="B227" s="38"/>
      <c r="C227" s="247" t="s">
        <v>748</v>
      </c>
      <c r="D227" s="247" t="s">
        <v>220</v>
      </c>
      <c r="E227" s="248" t="s">
        <v>2478</v>
      </c>
      <c r="F227" s="249" t="s">
        <v>2416</v>
      </c>
      <c r="G227" s="250" t="s">
        <v>1112</v>
      </c>
      <c r="H227" s="251">
        <v>68</v>
      </c>
      <c r="I227" s="252"/>
      <c r="J227" s="253">
        <f>ROUND(I227*H227,2)</f>
        <v>0</v>
      </c>
      <c r="K227" s="254"/>
      <c r="L227" s="255"/>
      <c r="M227" s="256" t="s">
        <v>1</v>
      </c>
      <c r="N227" s="257" t="s">
        <v>41</v>
      </c>
      <c r="O227" s="90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2" t="s">
        <v>197</v>
      </c>
      <c r="AT227" s="222" t="s">
        <v>220</v>
      </c>
      <c r="AU227" s="222" t="s">
        <v>84</v>
      </c>
      <c r="AY227" s="16" t="s">
        <v>155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6" t="s">
        <v>84</v>
      </c>
      <c r="BK227" s="223">
        <f>ROUND(I227*H227,2)</f>
        <v>0</v>
      </c>
      <c r="BL227" s="16" t="s">
        <v>160</v>
      </c>
      <c r="BM227" s="222" t="s">
        <v>2479</v>
      </c>
    </row>
    <row r="228" s="2" customFormat="1" ht="16.5" customHeight="1">
      <c r="A228" s="37"/>
      <c r="B228" s="38"/>
      <c r="C228" s="210" t="s">
        <v>752</v>
      </c>
      <c r="D228" s="210" t="s">
        <v>156</v>
      </c>
      <c r="E228" s="211" t="s">
        <v>2480</v>
      </c>
      <c r="F228" s="212" t="s">
        <v>2292</v>
      </c>
      <c r="G228" s="213" t="s">
        <v>1112</v>
      </c>
      <c r="H228" s="214">
        <v>68</v>
      </c>
      <c r="I228" s="215"/>
      <c r="J228" s="216">
        <f>ROUND(I228*H228,2)</f>
        <v>0</v>
      </c>
      <c r="K228" s="217"/>
      <c r="L228" s="43"/>
      <c r="M228" s="218" t="s">
        <v>1</v>
      </c>
      <c r="N228" s="219" t="s">
        <v>41</v>
      </c>
      <c r="O228" s="90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2" t="s">
        <v>160</v>
      </c>
      <c r="AT228" s="222" t="s">
        <v>156</v>
      </c>
      <c r="AU228" s="222" t="s">
        <v>84</v>
      </c>
      <c r="AY228" s="16" t="s">
        <v>155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6" t="s">
        <v>84</v>
      </c>
      <c r="BK228" s="223">
        <f>ROUND(I228*H228,2)</f>
        <v>0</v>
      </c>
      <c r="BL228" s="16" t="s">
        <v>160</v>
      </c>
      <c r="BM228" s="222" t="s">
        <v>1299</v>
      </c>
    </row>
    <row r="229" s="2" customFormat="1" ht="44.25" customHeight="1">
      <c r="A229" s="37"/>
      <c r="B229" s="38"/>
      <c r="C229" s="210" t="s">
        <v>757</v>
      </c>
      <c r="D229" s="210" t="s">
        <v>156</v>
      </c>
      <c r="E229" s="211" t="s">
        <v>2481</v>
      </c>
      <c r="F229" s="212" t="s">
        <v>2482</v>
      </c>
      <c r="G229" s="213" t="s">
        <v>2282</v>
      </c>
      <c r="H229" s="214">
        <v>1</v>
      </c>
      <c r="I229" s="215"/>
      <c r="J229" s="216">
        <f>ROUND(I229*H229,2)</f>
        <v>0</v>
      </c>
      <c r="K229" s="217"/>
      <c r="L229" s="43"/>
      <c r="M229" s="218" t="s">
        <v>1</v>
      </c>
      <c r="N229" s="219" t="s">
        <v>41</v>
      </c>
      <c r="O229" s="90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160</v>
      </c>
      <c r="AT229" s="222" t="s">
        <v>156</v>
      </c>
      <c r="AU229" s="222" t="s">
        <v>84</v>
      </c>
      <c r="AY229" s="16" t="s">
        <v>155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84</v>
      </c>
      <c r="BK229" s="223">
        <f>ROUND(I229*H229,2)</f>
        <v>0</v>
      </c>
      <c r="BL229" s="16" t="s">
        <v>160</v>
      </c>
      <c r="BM229" s="222" t="s">
        <v>2483</v>
      </c>
    </row>
    <row r="230" s="11" customFormat="1" ht="25.92" customHeight="1">
      <c r="A230" s="11"/>
      <c r="B230" s="196"/>
      <c r="C230" s="197"/>
      <c r="D230" s="198" t="s">
        <v>75</v>
      </c>
      <c r="E230" s="199" t="s">
        <v>2484</v>
      </c>
      <c r="F230" s="199" t="s">
        <v>2485</v>
      </c>
      <c r="G230" s="197"/>
      <c r="H230" s="197"/>
      <c r="I230" s="200"/>
      <c r="J230" s="201">
        <f>BK230</f>
        <v>0</v>
      </c>
      <c r="K230" s="197"/>
      <c r="L230" s="202"/>
      <c r="M230" s="203"/>
      <c r="N230" s="204"/>
      <c r="O230" s="204"/>
      <c r="P230" s="205">
        <f>SUM(P231:P269)</f>
        <v>0</v>
      </c>
      <c r="Q230" s="204"/>
      <c r="R230" s="205">
        <f>SUM(R231:R269)</f>
        <v>0</v>
      </c>
      <c r="S230" s="204"/>
      <c r="T230" s="206">
        <f>SUM(T231:T269)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07" t="s">
        <v>84</v>
      </c>
      <c r="AT230" s="208" t="s">
        <v>75</v>
      </c>
      <c r="AU230" s="208" t="s">
        <v>76</v>
      </c>
      <c r="AY230" s="207" t="s">
        <v>155</v>
      </c>
      <c r="BK230" s="209">
        <f>SUM(BK231:BK269)</f>
        <v>0</v>
      </c>
    </row>
    <row r="231" s="2" customFormat="1" ht="44.25" customHeight="1">
      <c r="A231" s="37"/>
      <c r="B231" s="38"/>
      <c r="C231" s="247" t="s">
        <v>763</v>
      </c>
      <c r="D231" s="247" t="s">
        <v>220</v>
      </c>
      <c r="E231" s="248" t="s">
        <v>2486</v>
      </c>
      <c r="F231" s="249" t="s">
        <v>2426</v>
      </c>
      <c r="G231" s="250" t="s">
        <v>2427</v>
      </c>
      <c r="H231" s="251">
        <v>1</v>
      </c>
      <c r="I231" s="252"/>
      <c r="J231" s="253">
        <f>ROUND(I231*H231,2)</f>
        <v>0</v>
      </c>
      <c r="K231" s="254"/>
      <c r="L231" s="255"/>
      <c r="M231" s="256" t="s">
        <v>1</v>
      </c>
      <c r="N231" s="257" t="s">
        <v>41</v>
      </c>
      <c r="O231" s="90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197</v>
      </c>
      <c r="AT231" s="222" t="s">
        <v>220</v>
      </c>
      <c r="AU231" s="222" t="s">
        <v>84</v>
      </c>
      <c r="AY231" s="16" t="s">
        <v>155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84</v>
      </c>
      <c r="BK231" s="223">
        <f>ROUND(I231*H231,2)</f>
        <v>0</v>
      </c>
      <c r="BL231" s="16" t="s">
        <v>160</v>
      </c>
      <c r="BM231" s="222" t="s">
        <v>2487</v>
      </c>
    </row>
    <row r="232" s="2" customFormat="1">
      <c r="A232" s="37"/>
      <c r="B232" s="38"/>
      <c r="C232" s="39"/>
      <c r="D232" s="226" t="s">
        <v>1678</v>
      </c>
      <c r="E232" s="39"/>
      <c r="F232" s="278" t="s">
        <v>2488</v>
      </c>
      <c r="G232" s="39"/>
      <c r="H232" s="39"/>
      <c r="I232" s="270"/>
      <c r="J232" s="39"/>
      <c r="K232" s="39"/>
      <c r="L232" s="43"/>
      <c r="M232" s="271"/>
      <c r="N232" s="272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1678</v>
      </c>
      <c r="AU232" s="16" t="s">
        <v>84</v>
      </c>
    </row>
    <row r="233" s="2" customFormat="1" ht="16.5" customHeight="1">
      <c r="A233" s="37"/>
      <c r="B233" s="38"/>
      <c r="C233" s="210" t="s">
        <v>768</v>
      </c>
      <c r="D233" s="210" t="s">
        <v>156</v>
      </c>
      <c r="E233" s="211" t="s">
        <v>2489</v>
      </c>
      <c r="F233" s="212" t="s">
        <v>2490</v>
      </c>
      <c r="G233" s="213" t="s">
        <v>2282</v>
      </c>
      <c r="H233" s="214">
        <v>1</v>
      </c>
      <c r="I233" s="215"/>
      <c r="J233" s="216">
        <f>ROUND(I233*H233,2)</f>
        <v>0</v>
      </c>
      <c r="K233" s="217"/>
      <c r="L233" s="43"/>
      <c r="M233" s="218" t="s">
        <v>1</v>
      </c>
      <c r="N233" s="219" t="s">
        <v>41</v>
      </c>
      <c r="O233" s="90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160</v>
      </c>
      <c r="AT233" s="222" t="s">
        <v>156</v>
      </c>
      <c r="AU233" s="222" t="s">
        <v>84</v>
      </c>
      <c r="AY233" s="16" t="s">
        <v>155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84</v>
      </c>
      <c r="BK233" s="223">
        <f>ROUND(I233*H233,2)</f>
        <v>0</v>
      </c>
      <c r="BL233" s="16" t="s">
        <v>160</v>
      </c>
      <c r="BM233" s="222" t="s">
        <v>1327</v>
      </c>
    </row>
    <row r="234" s="2" customFormat="1" ht="33" customHeight="1">
      <c r="A234" s="37"/>
      <c r="B234" s="38"/>
      <c r="C234" s="247" t="s">
        <v>775</v>
      </c>
      <c r="D234" s="247" t="s">
        <v>220</v>
      </c>
      <c r="E234" s="248" t="s">
        <v>2491</v>
      </c>
      <c r="F234" s="249" t="s">
        <v>2492</v>
      </c>
      <c r="G234" s="250" t="s">
        <v>949</v>
      </c>
      <c r="H234" s="251">
        <v>4</v>
      </c>
      <c r="I234" s="252"/>
      <c r="J234" s="253">
        <f>ROUND(I234*H234,2)</f>
        <v>0</v>
      </c>
      <c r="K234" s="254"/>
      <c r="L234" s="255"/>
      <c r="M234" s="256" t="s">
        <v>1</v>
      </c>
      <c r="N234" s="257" t="s">
        <v>41</v>
      </c>
      <c r="O234" s="90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2" t="s">
        <v>197</v>
      </c>
      <c r="AT234" s="222" t="s">
        <v>220</v>
      </c>
      <c r="AU234" s="222" t="s">
        <v>84</v>
      </c>
      <c r="AY234" s="16" t="s">
        <v>155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6" t="s">
        <v>84</v>
      </c>
      <c r="BK234" s="223">
        <f>ROUND(I234*H234,2)</f>
        <v>0</v>
      </c>
      <c r="BL234" s="16" t="s">
        <v>160</v>
      </c>
      <c r="BM234" s="222" t="s">
        <v>2493</v>
      </c>
    </row>
    <row r="235" s="2" customFormat="1" ht="16.5" customHeight="1">
      <c r="A235" s="37"/>
      <c r="B235" s="38"/>
      <c r="C235" s="210" t="s">
        <v>780</v>
      </c>
      <c r="D235" s="210" t="s">
        <v>156</v>
      </c>
      <c r="E235" s="211" t="s">
        <v>2494</v>
      </c>
      <c r="F235" s="212" t="s">
        <v>2292</v>
      </c>
      <c r="G235" s="213" t="s">
        <v>949</v>
      </c>
      <c r="H235" s="214">
        <v>4</v>
      </c>
      <c r="I235" s="215"/>
      <c r="J235" s="216">
        <f>ROUND(I235*H235,2)</f>
        <v>0</v>
      </c>
      <c r="K235" s="217"/>
      <c r="L235" s="43"/>
      <c r="M235" s="218" t="s">
        <v>1</v>
      </c>
      <c r="N235" s="219" t="s">
        <v>41</v>
      </c>
      <c r="O235" s="90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160</v>
      </c>
      <c r="AT235" s="222" t="s">
        <v>156</v>
      </c>
      <c r="AU235" s="222" t="s">
        <v>84</v>
      </c>
      <c r="AY235" s="16" t="s">
        <v>155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84</v>
      </c>
      <c r="BK235" s="223">
        <f>ROUND(I235*H235,2)</f>
        <v>0</v>
      </c>
      <c r="BL235" s="16" t="s">
        <v>160</v>
      </c>
      <c r="BM235" s="222" t="s">
        <v>1343</v>
      </c>
    </row>
    <row r="236" s="2" customFormat="1" ht="37.8" customHeight="1">
      <c r="A236" s="37"/>
      <c r="B236" s="38"/>
      <c r="C236" s="247" t="s">
        <v>784</v>
      </c>
      <c r="D236" s="247" t="s">
        <v>220</v>
      </c>
      <c r="E236" s="248" t="s">
        <v>2495</v>
      </c>
      <c r="F236" s="249" t="s">
        <v>2303</v>
      </c>
      <c r="G236" s="250" t="s">
        <v>949</v>
      </c>
      <c r="H236" s="251">
        <v>2</v>
      </c>
      <c r="I236" s="252"/>
      <c r="J236" s="253">
        <f>ROUND(I236*H236,2)</f>
        <v>0</v>
      </c>
      <c r="K236" s="254"/>
      <c r="L236" s="255"/>
      <c r="M236" s="256" t="s">
        <v>1</v>
      </c>
      <c r="N236" s="257" t="s">
        <v>41</v>
      </c>
      <c r="O236" s="90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2" t="s">
        <v>197</v>
      </c>
      <c r="AT236" s="222" t="s">
        <v>220</v>
      </c>
      <c r="AU236" s="222" t="s">
        <v>84</v>
      </c>
      <c r="AY236" s="16" t="s">
        <v>155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84</v>
      </c>
      <c r="BK236" s="223">
        <f>ROUND(I236*H236,2)</f>
        <v>0</v>
      </c>
      <c r="BL236" s="16" t="s">
        <v>160</v>
      </c>
      <c r="BM236" s="222" t="s">
        <v>2496</v>
      </c>
    </row>
    <row r="237" s="2" customFormat="1" ht="16.5" customHeight="1">
      <c r="A237" s="37"/>
      <c r="B237" s="38"/>
      <c r="C237" s="210" t="s">
        <v>788</v>
      </c>
      <c r="D237" s="210" t="s">
        <v>156</v>
      </c>
      <c r="E237" s="211" t="s">
        <v>2497</v>
      </c>
      <c r="F237" s="212" t="s">
        <v>2292</v>
      </c>
      <c r="G237" s="213" t="s">
        <v>949</v>
      </c>
      <c r="H237" s="214">
        <v>2</v>
      </c>
      <c r="I237" s="215"/>
      <c r="J237" s="216">
        <f>ROUND(I237*H237,2)</f>
        <v>0</v>
      </c>
      <c r="K237" s="217"/>
      <c r="L237" s="43"/>
      <c r="M237" s="218" t="s">
        <v>1</v>
      </c>
      <c r="N237" s="219" t="s">
        <v>41</v>
      </c>
      <c r="O237" s="90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2" t="s">
        <v>160</v>
      </c>
      <c r="AT237" s="222" t="s">
        <v>156</v>
      </c>
      <c r="AU237" s="222" t="s">
        <v>84</v>
      </c>
      <c r="AY237" s="16" t="s">
        <v>155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84</v>
      </c>
      <c r="BK237" s="223">
        <f>ROUND(I237*H237,2)</f>
        <v>0</v>
      </c>
      <c r="BL237" s="16" t="s">
        <v>160</v>
      </c>
      <c r="BM237" s="222" t="s">
        <v>2498</v>
      </c>
    </row>
    <row r="238" s="2" customFormat="1" ht="24.15" customHeight="1">
      <c r="A238" s="37"/>
      <c r="B238" s="38"/>
      <c r="C238" s="247" t="s">
        <v>792</v>
      </c>
      <c r="D238" s="247" t="s">
        <v>220</v>
      </c>
      <c r="E238" s="248" t="s">
        <v>2499</v>
      </c>
      <c r="F238" s="249" t="s">
        <v>2500</v>
      </c>
      <c r="G238" s="250" t="s">
        <v>949</v>
      </c>
      <c r="H238" s="251">
        <v>3</v>
      </c>
      <c r="I238" s="252"/>
      <c r="J238" s="253">
        <f>ROUND(I238*H238,2)</f>
        <v>0</v>
      </c>
      <c r="K238" s="254"/>
      <c r="L238" s="255"/>
      <c r="M238" s="256" t="s">
        <v>1</v>
      </c>
      <c r="N238" s="257" t="s">
        <v>41</v>
      </c>
      <c r="O238" s="90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2" t="s">
        <v>197</v>
      </c>
      <c r="AT238" s="222" t="s">
        <v>220</v>
      </c>
      <c r="AU238" s="222" t="s">
        <v>84</v>
      </c>
      <c r="AY238" s="16" t="s">
        <v>155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6" t="s">
        <v>84</v>
      </c>
      <c r="BK238" s="223">
        <f>ROUND(I238*H238,2)</f>
        <v>0</v>
      </c>
      <c r="BL238" s="16" t="s">
        <v>160</v>
      </c>
      <c r="BM238" s="222" t="s">
        <v>2501</v>
      </c>
    </row>
    <row r="239" s="2" customFormat="1" ht="16.5" customHeight="1">
      <c r="A239" s="37"/>
      <c r="B239" s="38"/>
      <c r="C239" s="210" t="s">
        <v>797</v>
      </c>
      <c r="D239" s="210" t="s">
        <v>156</v>
      </c>
      <c r="E239" s="211" t="s">
        <v>2502</v>
      </c>
      <c r="F239" s="212" t="s">
        <v>2292</v>
      </c>
      <c r="G239" s="213" t="s">
        <v>949</v>
      </c>
      <c r="H239" s="214">
        <v>3</v>
      </c>
      <c r="I239" s="215"/>
      <c r="J239" s="216">
        <f>ROUND(I239*H239,2)</f>
        <v>0</v>
      </c>
      <c r="K239" s="217"/>
      <c r="L239" s="43"/>
      <c r="M239" s="218" t="s">
        <v>1</v>
      </c>
      <c r="N239" s="219" t="s">
        <v>41</v>
      </c>
      <c r="O239" s="90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160</v>
      </c>
      <c r="AT239" s="222" t="s">
        <v>156</v>
      </c>
      <c r="AU239" s="222" t="s">
        <v>84</v>
      </c>
      <c r="AY239" s="16" t="s">
        <v>155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84</v>
      </c>
      <c r="BK239" s="223">
        <f>ROUND(I239*H239,2)</f>
        <v>0</v>
      </c>
      <c r="BL239" s="16" t="s">
        <v>160</v>
      </c>
      <c r="BM239" s="222" t="s">
        <v>2503</v>
      </c>
    </row>
    <row r="240" s="2" customFormat="1" ht="16.5" customHeight="1">
      <c r="A240" s="37"/>
      <c r="B240" s="38"/>
      <c r="C240" s="247" t="s">
        <v>803</v>
      </c>
      <c r="D240" s="247" t="s">
        <v>220</v>
      </c>
      <c r="E240" s="248" t="s">
        <v>2504</v>
      </c>
      <c r="F240" s="249" t="s">
        <v>2440</v>
      </c>
      <c r="G240" s="250" t="s">
        <v>949</v>
      </c>
      <c r="H240" s="251">
        <v>6</v>
      </c>
      <c r="I240" s="252"/>
      <c r="J240" s="253">
        <f>ROUND(I240*H240,2)</f>
        <v>0</v>
      </c>
      <c r="K240" s="254"/>
      <c r="L240" s="255"/>
      <c r="M240" s="256" t="s">
        <v>1</v>
      </c>
      <c r="N240" s="257" t="s">
        <v>41</v>
      </c>
      <c r="O240" s="90"/>
      <c r="P240" s="220">
        <f>O240*H240</f>
        <v>0</v>
      </c>
      <c r="Q240" s="220">
        <v>0</v>
      </c>
      <c r="R240" s="220">
        <f>Q240*H240</f>
        <v>0</v>
      </c>
      <c r="S240" s="220">
        <v>0</v>
      </c>
      <c r="T240" s="22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2" t="s">
        <v>197</v>
      </c>
      <c r="AT240" s="222" t="s">
        <v>220</v>
      </c>
      <c r="AU240" s="222" t="s">
        <v>84</v>
      </c>
      <c r="AY240" s="16" t="s">
        <v>155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6" t="s">
        <v>84</v>
      </c>
      <c r="BK240" s="223">
        <f>ROUND(I240*H240,2)</f>
        <v>0</v>
      </c>
      <c r="BL240" s="16" t="s">
        <v>160</v>
      </c>
      <c r="BM240" s="222" t="s">
        <v>2505</v>
      </c>
    </row>
    <row r="241" s="2" customFormat="1" ht="16.5" customHeight="1">
      <c r="A241" s="37"/>
      <c r="B241" s="38"/>
      <c r="C241" s="210" t="s">
        <v>808</v>
      </c>
      <c r="D241" s="210" t="s">
        <v>156</v>
      </c>
      <c r="E241" s="211" t="s">
        <v>2506</v>
      </c>
      <c r="F241" s="212" t="s">
        <v>2292</v>
      </c>
      <c r="G241" s="213" t="s">
        <v>949</v>
      </c>
      <c r="H241" s="214">
        <v>6</v>
      </c>
      <c r="I241" s="215"/>
      <c r="J241" s="216">
        <f>ROUND(I241*H241,2)</f>
        <v>0</v>
      </c>
      <c r="K241" s="217"/>
      <c r="L241" s="43"/>
      <c r="M241" s="218" t="s">
        <v>1</v>
      </c>
      <c r="N241" s="219" t="s">
        <v>41</v>
      </c>
      <c r="O241" s="90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2" t="s">
        <v>160</v>
      </c>
      <c r="AT241" s="222" t="s">
        <v>156</v>
      </c>
      <c r="AU241" s="222" t="s">
        <v>84</v>
      </c>
      <c r="AY241" s="16" t="s">
        <v>155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6" t="s">
        <v>84</v>
      </c>
      <c r="BK241" s="223">
        <f>ROUND(I241*H241,2)</f>
        <v>0</v>
      </c>
      <c r="BL241" s="16" t="s">
        <v>160</v>
      </c>
      <c r="BM241" s="222" t="s">
        <v>2507</v>
      </c>
    </row>
    <row r="242" s="2" customFormat="1" ht="16.5" customHeight="1">
      <c r="A242" s="37"/>
      <c r="B242" s="38"/>
      <c r="C242" s="247" t="s">
        <v>813</v>
      </c>
      <c r="D242" s="247" t="s">
        <v>220</v>
      </c>
      <c r="E242" s="248" t="s">
        <v>2508</v>
      </c>
      <c r="F242" s="249" t="s">
        <v>2444</v>
      </c>
      <c r="G242" s="250" t="s">
        <v>949</v>
      </c>
      <c r="H242" s="251">
        <v>1</v>
      </c>
      <c r="I242" s="252"/>
      <c r="J242" s="253">
        <f>ROUND(I242*H242,2)</f>
        <v>0</v>
      </c>
      <c r="K242" s="254"/>
      <c r="L242" s="255"/>
      <c r="M242" s="256" t="s">
        <v>1</v>
      </c>
      <c r="N242" s="257" t="s">
        <v>41</v>
      </c>
      <c r="O242" s="90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2" t="s">
        <v>197</v>
      </c>
      <c r="AT242" s="222" t="s">
        <v>220</v>
      </c>
      <c r="AU242" s="222" t="s">
        <v>84</v>
      </c>
      <c r="AY242" s="16" t="s">
        <v>155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6" t="s">
        <v>84</v>
      </c>
      <c r="BK242" s="223">
        <f>ROUND(I242*H242,2)</f>
        <v>0</v>
      </c>
      <c r="BL242" s="16" t="s">
        <v>160</v>
      </c>
      <c r="BM242" s="222" t="s">
        <v>2509</v>
      </c>
    </row>
    <row r="243" s="2" customFormat="1" ht="16.5" customHeight="1">
      <c r="A243" s="37"/>
      <c r="B243" s="38"/>
      <c r="C243" s="210" t="s">
        <v>817</v>
      </c>
      <c r="D243" s="210" t="s">
        <v>156</v>
      </c>
      <c r="E243" s="211" t="s">
        <v>2510</v>
      </c>
      <c r="F243" s="212" t="s">
        <v>2292</v>
      </c>
      <c r="G243" s="213" t="s">
        <v>949</v>
      </c>
      <c r="H243" s="214">
        <v>1</v>
      </c>
      <c r="I243" s="215"/>
      <c r="J243" s="216">
        <f>ROUND(I243*H243,2)</f>
        <v>0</v>
      </c>
      <c r="K243" s="217"/>
      <c r="L243" s="43"/>
      <c r="M243" s="218" t="s">
        <v>1</v>
      </c>
      <c r="N243" s="219" t="s">
        <v>41</v>
      </c>
      <c r="O243" s="90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160</v>
      </c>
      <c r="AT243" s="222" t="s">
        <v>156</v>
      </c>
      <c r="AU243" s="222" t="s">
        <v>84</v>
      </c>
      <c r="AY243" s="16" t="s">
        <v>155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84</v>
      </c>
      <c r="BK243" s="223">
        <f>ROUND(I243*H243,2)</f>
        <v>0</v>
      </c>
      <c r="BL243" s="16" t="s">
        <v>160</v>
      </c>
      <c r="BM243" s="222" t="s">
        <v>779</v>
      </c>
    </row>
    <row r="244" s="2" customFormat="1" ht="16.5" customHeight="1">
      <c r="A244" s="37"/>
      <c r="B244" s="38"/>
      <c r="C244" s="247" t="s">
        <v>822</v>
      </c>
      <c r="D244" s="247" t="s">
        <v>220</v>
      </c>
      <c r="E244" s="248" t="s">
        <v>2511</v>
      </c>
      <c r="F244" s="249" t="s">
        <v>2452</v>
      </c>
      <c r="G244" s="250" t="s">
        <v>949</v>
      </c>
      <c r="H244" s="251">
        <v>2</v>
      </c>
      <c r="I244" s="252"/>
      <c r="J244" s="253">
        <f>ROUND(I244*H244,2)</f>
        <v>0</v>
      </c>
      <c r="K244" s="254"/>
      <c r="L244" s="255"/>
      <c r="M244" s="256" t="s">
        <v>1</v>
      </c>
      <c r="N244" s="257" t="s">
        <v>41</v>
      </c>
      <c r="O244" s="90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2" t="s">
        <v>197</v>
      </c>
      <c r="AT244" s="222" t="s">
        <v>220</v>
      </c>
      <c r="AU244" s="222" t="s">
        <v>84</v>
      </c>
      <c r="AY244" s="16" t="s">
        <v>155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6" t="s">
        <v>84</v>
      </c>
      <c r="BK244" s="223">
        <f>ROUND(I244*H244,2)</f>
        <v>0</v>
      </c>
      <c r="BL244" s="16" t="s">
        <v>160</v>
      </c>
      <c r="BM244" s="222" t="s">
        <v>2512</v>
      </c>
    </row>
    <row r="245" s="2" customFormat="1" ht="16.5" customHeight="1">
      <c r="A245" s="37"/>
      <c r="B245" s="38"/>
      <c r="C245" s="210" t="s">
        <v>826</v>
      </c>
      <c r="D245" s="210" t="s">
        <v>156</v>
      </c>
      <c r="E245" s="211" t="s">
        <v>2513</v>
      </c>
      <c r="F245" s="212" t="s">
        <v>2292</v>
      </c>
      <c r="G245" s="213" t="s">
        <v>949</v>
      </c>
      <c r="H245" s="214">
        <v>2</v>
      </c>
      <c r="I245" s="215"/>
      <c r="J245" s="216">
        <f>ROUND(I245*H245,2)</f>
        <v>0</v>
      </c>
      <c r="K245" s="217"/>
      <c r="L245" s="43"/>
      <c r="M245" s="218" t="s">
        <v>1</v>
      </c>
      <c r="N245" s="219" t="s">
        <v>41</v>
      </c>
      <c r="O245" s="90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2" t="s">
        <v>160</v>
      </c>
      <c r="AT245" s="222" t="s">
        <v>156</v>
      </c>
      <c r="AU245" s="222" t="s">
        <v>84</v>
      </c>
      <c r="AY245" s="16" t="s">
        <v>155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84</v>
      </c>
      <c r="BK245" s="223">
        <f>ROUND(I245*H245,2)</f>
        <v>0</v>
      </c>
      <c r="BL245" s="16" t="s">
        <v>160</v>
      </c>
      <c r="BM245" s="222" t="s">
        <v>2514</v>
      </c>
    </row>
    <row r="246" s="2" customFormat="1" ht="33" customHeight="1">
      <c r="A246" s="37"/>
      <c r="B246" s="38"/>
      <c r="C246" s="247" t="s">
        <v>831</v>
      </c>
      <c r="D246" s="247" t="s">
        <v>220</v>
      </c>
      <c r="E246" s="248" t="s">
        <v>2515</v>
      </c>
      <c r="F246" s="249" t="s">
        <v>2516</v>
      </c>
      <c r="G246" s="250" t="s">
        <v>949</v>
      </c>
      <c r="H246" s="251">
        <v>5</v>
      </c>
      <c r="I246" s="252"/>
      <c r="J246" s="253">
        <f>ROUND(I246*H246,2)</f>
        <v>0</v>
      </c>
      <c r="K246" s="254"/>
      <c r="L246" s="255"/>
      <c r="M246" s="256" t="s">
        <v>1</v>
      </c>
      <c r="N246" s="257" t="s">
        <v>41</v>
      </c>
      <c r="O246" s="90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2" t="s">
        <v>197</v>
      </c>
      <c r="AT246" s="222" t="s">
        <v>220</v>
      </c>
      <c r="AU246" s="222" t="s">
        <v>84</v>
      </c>
      <c r="AY246" s="16" t="s">
        <v>155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6" t="s">
        <v>84</v>
      </c>
      <c r="BK246" s="223">
        <f>ROUND(I246*H246,2)</f>
        <v>0</v>
      </c>
      <c r="BL246" s="16" t="s">
        <v>160</v>
      </c>
      <c r="BM246" s="222" t="s">
        <v>2517</v>
      </c>
    </row>
    <row r="247" s="2" customFormat="1" ht="16.5" customHeight="1">
      <c r="A247" s="37"/>
      <c r="B247" s="38"/>
      <c r="C247" s="210" t="s">
        <v>836</v>
      </c>
      <c r="D247" s="210" t="s">
        <v>156</v>
      </c>
      <c r="E247" s="211" t="s">
        <v>2518</v>
      </c>
      <c r="F247" s="212" t="s">
        <v>2292</v>
      </c>
      <c r="G247" s="213" t="s">
        <v>949</v>
      </c>
      <c r="H247" s="214">
        <v>5</v>
      </c>
      <c r="I247" s="215"/>
      <c r="J247" s="216">
        <f>ROUND(I247*H247,2)</f>
        <v>0</v>
      </c>
      <c r="K247" s="217"/>
      <c r="L247" s="43"/>
      <c r="M247" s="218" t="s">
        <v>1</v>
      </c>
      <c r="N247" s="219" t="s">
        <v>41</v>
      </c>
      <c r="O247" s="90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2" t="s">
        <v>160</v>
      </c>
      <c r="AT247" s="222" t="s">
        <v>156</v>
      </c>
      <c r="AU247" s="222" t="s">
        <v>84</v>
      </c>
      <c r="AY247" s="16" t="s">
        <v>155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6" t="s">
        <v>84</v>
      </c>
      <c r="BK247" s="223">
        <f>ROUND(I247*H247,2)</f>
        <v>0</v>
      </c>
      <c r="BL247" s="16" t="s">
        <v>160</v>
      </c>
      <c r="BM247" s="222" t="s">
        <v>2519</v>
      </c>
    </row>
    <row r="248" s="2" customFormat="1" ht="16.5" customHeight="1">
      <c r="A248" s="37"/>
      <c r="B248" s="38"/>
      <c r="C248" s="247" t="s">
        <v>841</v>
      </c>
      <c r="D248" s="247" t="s">
        <v>220</v>
      </c>
      <c r="E248" s="248" t="s">
        <v>2520</v>
      </c>
      <c r="F248" s="249" t="s">
        <v>2448</v>
      </c>
      <c r="G248" s="250" t="s">
        <v>949</v>
      </c>
      <c r="H248" s="251">
        <v>16</v>
      </c>
      <c r="I248" s="252"/>
      <c r="J248" s="253">
        <f>ROUND(I248*H248,2)</f>
        <v>0</v>
      </c>
      <c r="K248" s="254"/>
      <c r="L248" s="255"/>
      <c r="M248" s="256" t="s">
        <v>1</v>
      </c>
      <c r="N248" s="257" t="s">
        <v>41</v>
      </c>
      <c r="O248" s="90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2" t="s">
        <v>197</v>
      </c>
      <c r="AT248" s="222" t="s">
        <v>220</v>
      </c>
      <c r="AU248" s="222" t="s">
        <v>84</v>
      </c>
      <c r="AY248" s="16" t="s">
        <v>155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6" t="s">
        <v>84</v>
      </c>
      <c r="BK248" s="223">
        <f>ROUND(I248*H248,2)</f>
        <v>0</v>
      </c>
      <c r="BL248" s="16" t="s">
        <v>160</v>
      </c>
      <c r="BM248" s="222" t="s">
        <v>2521</v>
      </c>
    </row>
    <row r="249" s="2" customFormat="1" ht="16.5" customHeight="1">
      <c r="A249" s="37"/>
      <c r="B249" s="38"/>
      <c r="C249" s="210" t="s">
        <v>845</v>
      </c>
      <c r="D249" s="210" t="s">
        <v>156</v>
      </c>
      <c r="E249" s="211" t="s">
        <v>2522</v>
      </c>
      <c r="F249" s="212" t="s">
        <v>2292</v>
      </c>
      <c r="G249" s="213" t="s">
        <v>949</v>
      </c>
      <c r="H249" s="214">
        <v>16</v>
      </c>
      <c r="I249" s="215"/>
      <c r="J249" s="216">
        <f>ROUND(I249*H249,2)</f>
        <v>0</v>
      </c>
      <c r="K249" s="217"/>
      <c r="L249" s="43"/>
      <c r="M249" s="218" t="s">
        <v>1</v>
      </c>
      <c r="N249" s="219" t="s">
        <v>41</v>
      </c>
      <c r="O249" s="90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2" t="s">
        <v>160</v>
      </c>
      <c r="AT249" s="222" t="s">
        <v>156</v>
      </c>
      <c r="AU249" s="222" t="s">
        <v>84</v>
      </c>
      <c r="AY249" s="16" t="s">
        <v>155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84</v>
      </c>
      <c r="BK249" s="223">
        <f>ROUND(I249*H249,2)</f>
        <v>0</v>
      </c>
      <c r="BL249" s="16" t="s">
        <v>160</v>
      </c>
      <c r="BM249" s="222" t="s">
        <v>2523</v>
      </c>
    </row>
    <row r="250" s="2" customFormat="1" ht="24.15" customHeight="1">
      <c r="A250" s="37"/>
      <c r="B250" s="38"/>
      <c r="C250" s="247" t="s">
        <v>850</v>
      </c>
      <c r="D250" s="247" t="s">
        <v>220</v>
      </c>
      <c r="E250" s="248" t="s">
        <v>2524</v>
      </c>
      <c r="F250" s="249" t="s">
        <v>2525</v>
      </c>
      <c r="G250" s="250" t="s">
        <v>175</v>
      </c>
      <c r="H250" s="251">
        <v>5</v>
      </c>
      <c r="I250" s="252"/>
      <c r="J250" s="253">
        <f>ROUND(I250*H250,2)</f>
        <v>0</v>
      </c>
      <c r="K250" s="254"/>
      <c r="L250" s="255"/>
      <c r="M250" s="256" t="s">
        <v>1</v>
      </c>
      <c r="N250" s="257" t="s">
        <v>41</v>
      </c>
      <c r="O250" s="90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2" t="s">
        <v>197</v>
      </c>
      <c r="AT250" s="222" t="s">
        <v>220</v>
      </c>
      <c r="AU250" s="222" t="s">
        <v>84</v>
      </c>
      <c r="AY250" s="16" t="s">
        <v>155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6" t="s">
        <v>84</v>
      </c>
      <c r="BK250" s="223">
        <f>ROUND(I250*H250,2)</f>
        <v>0</v>
      </c>
      <c r="BL250" s="16" t="s">
        <v>160</v>
      </c>
      <c r="BM250" s="222" t="s">
        <v>2526</v>
      </c>
    </row>
    <row r="251" s="2" customFormat="1" ht="16.5" customHeight="1">
      <c r="A251" s="37"/>
      <c r="B251" s="38"/>
      <c r="C251" s="210" t="s">
        <v>876</v>
      </c>
      <c r="D251" s="210" t="s">
        <v>156</v>
      </c>
      <c r="E251" s="211" t="s">
        <v>2527</v>
      </c>
      <c r="F251" s="212" t="s">
        <v>2292</v>
      </c>
      <c r="G251" s="213" t="s">
        <v>175</v>
      </c>
      <c r="H251" s="214">
        <v>5</v>
      </c>
      <c r="I251" s="215"/>
      <c r="J251" s="216">
        <f>ROUND(I251*H251,2)</f>
        <v>0</v>
      </c>
      <c r="K251" s="217"/>
      <c r="L251" s="43"/>
      <c r="M251" s="218" t="s">
        <v>1</v>
      </c>
      <c r="N251" s="219" t="s">
        <v>41</v>
      </c>
      <c r="O251" s="90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2" t="s">
        <v>160</v>
      </c>
      <c r="AT251" s="222" t="s">
        <v>156</v>
      </c>
      <c r="AU251" s="222" t="s">
        <v>84</v>
      </c>
      <c r="AY251" s="16" t="s">
        <v>155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6" t="s">
        <v>84</v>
      </c>
      <c r="BK251" s="223">
        <f>ROUND(I251*H251,2)</f>
        <v>0</v>
      </c>
      <c r="BL251" s="16" t="s">
        <v>160</v>
      </c>
      <c r="BM251" s="222" t="s">
        <v>2528</v>
      </c>
    </row>
    <row r="252" s="2" customFormat="1" ht="44.25" customHeight="1">
      <c r="A252" s="37"/>
      <c r="B252" s="38"/>
      <c r="C252" s="247" t="s">
        <v>856</v>
      </c>
      <c r="D252" s="247" t="s">
        <v>220</v>
      </c>
      <c r="E252" s="248" t="s">
        <v>2529</v>
      </c>
      <c r="F252" s="249" t="s">
        <v>2530</v>
      </c>
      <c r="G252" s="250" t="s">
        <v>159</v>
      </c>
      <c r="H252" s="251">
        <v>90</v>
      </c>
      <c r="I252" s="252"/>
      <c r="J252" s="253">
        <f>ROUND(I252*H252,2)</f>
        <v>0</v>
      </c>
      <c r="K252" s="254"/>
      <c r="L252" s="255"/>
      <c r="M252" s="256" t="s">
        <v>1</v>
      </c>
      <c r="N252" s="257" t="s">
        <v>41</v>
      </c>
      <c r="O252" s="90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2" t="s">
        <v>197</v>
      </c>
      <c r="AT252" s="222" t="s">
        <v>220</v>
      </c>
      <c r="AU252" s="222" t="s">
        <v>84</v>
      </c>
      <c r="AY252" s="16" t="s">
        <v>155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6" t="s">
        <v>84</v>
      </c>
      <c r="BK252" s="223">
        <f>ROUND(I252*H252,2)</f>
        <v>0</v>
      </c>
      <c r="BL252" s="16" t="s">
        <v>160</v>
      </c>
      <c r="BM252" s="222" t="s">
        <v>2531</v>
      </c>
    </row>
    <row r="253" s="2" customFormat="1" ht="16.5" customHeight="1">
      <c r="A253" s="37"/>
      <c r="B253" s="38"/>
      <c r="C253" s="210" t="s">
        <v>860</v>
      </c>
      <c r="D253" s="210" t="s">
        <v>156</v>
      </c>
      <c r="E253" s="211" t="s">
        <v>2532</v>
      </c>
      <c r="F253" s="212" t="s">
        <v>2292</v>
      </c>
      <c r="G253" s="213" t="s">
        <v>159</v>
      </c>
      <c r="H253" s="214">
        <v>90</v>
      </c>
      <c r="I253" s="215"/>
      <c r="J253" s="216">
        <f>ROUND(I253*H253,2)</f>
        <v>0</v>
      </c>
      <c r="K253" s="217"/>
      <c r="L253" s="43"/>
      <c r="M253" s="218" t="s">
        <v>1</v>
      </c>
      <c r="N253" s="219" t="s">
        <v>41</v>
      </c>
      <c r="O253" s="90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2" t="s">
        <v>160</v>
      </c>
      <c r="AT253" s="222" t="s">
        <v>156</v>
      </c>
      <c r="AU253" s="222" t="s">
        <v>84</v>
      </c>
      <c r="AY253" s="16" t="s">
        <v>155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6" t="s">
        <v>84</v>
      </c>
      <c r="BK253" s="223">
        <f>ROUND(I253*H253,2)</f>
        <v>0</v>
      </c>
      <c r="BL253" s="16" t="s">
        <v>160</v>
      </c>
      <c r="BM253" s="222" t="s">
        <v>2533</v>
      </c>
    </row>
    <row r="254" s="2" customFormat="1" ht="24.15" customHeight="1">
      <c r="A254" s="37"/>
      <c r="B254" s="38"/>
      <c r="C254" s="247" t="s">
        <v>864</v>
      </c>
      <c r="D254" s="247" t="s">
        <v>220</v>
      </c>
      <c r="E254" s="248" t="s">
        <v>2534</v>
      </c>
      <c r="F254" s="249" t="s">
        <v>2374</v>
      </c>
      <c r="G254" s="250" t="s">
        <v>159</v>
      </c>
      <c r="H254" s="251">
        <v>33</v>
      </c>
      <c r="I254" s="252"/>
      <c r="J254" s="253">
        <f>ROUND(I254*H254,2)</f>
        <v>0</v>
      </c>
      <c r="K254" s="254"/>
      <c r="L254" s="255"/>
      <c r="M254" s="256" t="s">
        <v>1</v>
      </c>
      <c r="N254" s="257" t="s">
        <v>41</v>
      </c>
      <c r="O254" s="90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2" t="s">
        <v>197</v>
      </c>
      <c r="AT254" s="222" t="s">
        <v>220</v>
      </c>
      <c r="AU254" s="222" t="s">
        <v>84</v>
      </c>
      <c r="AY254" s="16" t="s">
        <v>155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6" t="s">
        <v>84</v>
      </c>
      <c r="BK254" s="223">
        <f>ROUND(I254*H254,2)</f>
        <v>0</v>
      </c>
      <c r="BL254" s="16" t="s">
        <v>160</v>
      </c>
      <c r="BM254" s="222" t="s">
        <v>2535</v>
      </c>
    </row>
    <row r="255" s="2" customFormat="1" ht="16.5" customHeight="1">
      <c r="A255" s="37"/>
      <c r="B255" s="38"/>
      <c r="C255" s="210" t="s">
        <v>868</v>
      </c>
      <c r="D255" s="210" t="s">
        <v>156</v>
      </c>
      <c r="E255" s="211" t="s">
        <v>2536</v>
      </c>
      <c r="F255" s="212" t="s">
        <v>2292</v>
      </c>
      <c r="G255" s="213" t="s">
        <v>159</v>
      </c>
      <c r="H255" s="214">
        <v>33</v>
      </c>
      <c r="I255" s="215"/>
      <c r="J255" s="216">
        <f>ROUND(I255*H255,2)</f>
        <v>0</v>
      </c>
      <c r="K255" s="217"/>
      <c r="L255" s="43"/>
      <c r="M255" s="218" t="s">
        <v>1</v>
      </c>
      <c r="N255" s="219" t="s">
        <v>41</v>
      </c>
      <c r="O255" s="90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2" t="s">
        <v>160</v>
      </c>
      <c r="AT255" s="222" t="s">
        <v>156</v>
      </c>
      <c r="AU255" s="222" t="s">
        <v>84</v>
      </c>
      <c r="AY255" s="16" t="s">
        <v>155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6" t="s">
        <v>84</v>
      </c>
      <c r="BK255" s="223">
        <f>ROUND(I255*H255,2)</f>
        <v>0</v>
      </c>
      <c r="BL255" s="16" t="s">
        <v>160</v>
      </c>
      <c r="BM255" s="222" t="s">
        <v>2537</v>
      </c>
    </row>
    <row r="256" s="2" customFormat="1" ht="37.8" customHeight="1">
      <c r="A256" s="37"/>
      <c r="B256" s="38"/>
      <c r="C256" s="247" t="s">
        <v>872</v>
      </c>
      <c r="D256" s="247" t="s">
        <v>220</v>
      </c>
      <c r="E256" s="248" t="s">
        <v>2538</v>
      </c>
      <c r="F256" s="249" t="s">
        <v>2378</v>
      </c>
      <c r="G256" s="250" t="s">
        <v>159</v>
      </c>
      <c r="H256" s="251">
        <v>26</v>
      </c>
      <c r="I256" s="252"/>
      <c r="J256" s="253">
        <f>ROUND(I256*H256,2)</f>
        <v>0</v>
      </c>
      <c r="K256" s="254"/>
      <c r="L256" s="255"/>
      <c r="M256" s="256" t="s">
        <v>1</v>
      </c>
      <c r="N256" s="257" t="s">
        <v>41</v>
      </c>
      <c r="O256" s="90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2" t="s">
        <v>197</v>
      </c>
      <c r="AT256" s="222" t="s">
        <v>220</v>
      </c>
      <c r="AU256" s="222" t="s">
        <v>84</v>
      </c>
      <c r="AY256" s="16" t="s">
        <v>155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6" t="s">
        <v>84</v>
      </c>
      <c r="BK256" s="223">
        <f>ROUND(I256*H256,2)</f>
        <v>0</v>
      </c>
      <c r="BL256" s="16" t="s">
        <v>160</v>
      </c>
      <c r="BM256" s="222" t="s">
        <v>2539</v>
      </c>
    </row>
    <row r="257" s="2" customFormat="1" ht="16.5" customHeight="1">
      <c r="A257" s="37"/>
      <c r="B257" s="38"/>
      <c r="C257" s="210" t="s">
        <v>880</v>
      </c>
      <c r="D257" s="210" t="s">
        <v>156</v>
      </c>
      <c r="E257" s="211" t="s">
        <v>2540</v>
      </c>
      <c r="F257" s="212" t="s">
        <v>2292</v>
      </c>
      <c r="G257" s="213" t="s">
        <v>159</v>
      </c>
      <c r="H257" s="214">
        <v>26</v>
      </c>
      <c r="I257" s="215"/>
      <c r="J257" s="216">
        <f>ROUND(I257*H257,2)</f>
        <v>0</v>
      </c>
      <c r="K257" s="217"/>
      <c r="L257" s="43"/>
      <c r="M257" s="218" t="s">
        <v>1</v>
      </c>
      <c r="N257" s="219" t="s">
        <v>41</v>
      </c>
      <c r="O257" s="90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2" t="s">
        <v>160</v>
      </c>
      <c r="AT257" s="222" t="s">
        <v>156</v>
      </c>
      <c r="AU257" s="222" t="s">
        <v>84</v>
      </c>
      <c r="AY257" s="16" t="s">
        <v>155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6" t="s">
        <v>84</v>
      </c>
      <c r="BK257" s="223">
        <f>ROUND(I257*H257,2)</f>
        <v>0</v>
      </c>
      <c r="BL257" s="16" t="s">
        <v>160</v>
      </c>
      <c r="BM257" s="222" t="s">
        <v>2541</v>
      </c>
    </row>
    <row r="258" s="2" customFormat="1" ht="33" customHeight="1">
      <c r="A258" s="37"/>
      <c r="B258" s="38"/>
      <c r="C258" s="247" t="s">
        <v>886</v>
      </c>
      <c r="D258" s="247" t="s">
        <v>220</v>
      </c>
      <c r="E258" s="248" t="s">
        <v>2542</v>
      </c>
      <c r="F258" s="249" t="s">
        <v>2543</v>
      </c>
      <c r="G258" s="250" t="s">
        <v>2388</v>
      </c>
      <c r="H258" s="251">
        <v>1</v>
      </c>
      <c r="I258" s="252"/>
      <c r="J258" s="253">
        <f>ROUND(I258*H258,2)</f>
        <v>0</v>
      </c>
      <c r="K258" s="254"/>
      <c r="L258" s="255"/>
      <c r="M258" s="256" t="s">
        <v>1</v>
      </c>
      <c r="N258" s="257" t="s">
        <v>41</v>
      </c>
      <c r="O258" s="90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2" t="s">
        <v>197</v>
      </c>
      <c r="AT258" s="222" t="s">
        <v>220</v>
      </c>
      <c r="AU258" s="222" t="s">
        <v>84</v>
      </c>
      <c r="AY258" s="16" t="s">
        <v>155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6" t="s">
        <v>84</v>
      </c>
      <c r="BK258" s="223">
        <f>ROUND(I258*H258,2)</f>
        <v>0</v>
      </c>
      <c r="BL258" s="16" t="s">
        <v>160</v>
      </c>
      <c r="BM258" s="222" t="s">
        <v>2544</v>
      </c>
    </row>
    <row r="259" s="2" customFormat="1" ht="16.5" customHeight="1">
      <c r="A259" s="37"/>
      <c r="B259" s="38"/>
      <c r="C259" s="210" t="s">
        <v>890</v>
      </c>
      <c r="D259" s="210" t="s">
        <v>156</v>
      </c>
      <c r="E259" s="211" t="s">
        <v>2545</v>
      </c>
      <c r="F259" s="212" t="s">
        <v>2292</v>
      </c>
      <c r="G259" s="213" t="s">
        <v>2388</v>
      </c>
      <c r="H259" s="214">
        <v>1</v>
      </c>
      <c r="I259" s="215"/>
      <c r="J259" s="216">
        <f>ROUND(I259*H259,2)</f>
        <v>0</v>
      </c>
      <c r="K259" s="217"/>
      <c r="L259" s="43"/>
      <c r="M259" s="218" t="s">
        <v>1</v>
      </c>
      <c r="N259" s="219" t="s">
        <v>41</v>
      </c>
      <c r="O259" s="90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2" t="s">
        <v>160</v>
      </c>
      <c r="AT259" s="222" t="s">
        <v>156</v>
      </c>
      <c r="AU259" s="222" t="s">
        <v>84</v>
      </c>
      <c r="AY259" s="16" t="s">
        <v>155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84</v>
      </c>
      <c r="BK259" s="223">
        <f>ROUND(I259*H259,2)</f>
        <v>0</v>
      </c>
      <c r="BL259" s="16" t="s">
        <v>160</v>
      </c>
      <c r="BM259" s="222" t="s">
        <v>2546</v>
      </c>
    </row>
    <row r="260" s="2" customFormat="1" ht="16.5" customHeight="1">
      <c r="A260" s="37"/>
      <c r="B260" s="38"/>
      <c r="C260" s="247" t="s">
        <v>894</v>
      </c>
      <c r="D260" s="247" t="s">
        <v>220</v>
      </c>
      <c r="E260" s="248" t="s">
        <v>2547</v>
      </c>
      <c r="F260" s="249" t="s">
        <v>2548</v>
      </c>
      <c r="G260" s="250" t="s">
        <v>2388</v>
      </c>
      <c r="H260" s="251">
        <v>6</v>
      </c>
      <c r="I260" s="252"/>
      <c r="J260" s="253">
        <f>ROUND(I260*H260,2)</f>
        <v>0</v>
      </c>
      <c r="K260" s="254"/>
      <c r="L260" s="255"/>
      <c r="M260" s="256" t="s">
        <v>1</v>
      </c>
      <c r="N260" s="257" t="s">
        <v>41</v>
      </c>
      <c r="O260" s="90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2" t="s">
        <v>197</v>
      </c>
      <c r="AT260" s="222" t="s">
        <v>220</v>
      </c>
      <c r="AU260" s="222" t="s">
        <v>84</v>
      </c>
      <c r="AY260" s="16" t="s">
        <v>155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6" t="s">
        <v>84</v>
      </c>
      <c r="BK260" s="223">
        <f>ROUND(I260*H260,2)</f>
        <v>0</v>
      </c>
      <c r="BL260" s="16" t="s">
        <v>160</v>
      </c>
      <c r="BM260" s="222" t="s">
        <v>2549</v>
      </c>
    </row>
    <row r="261" s="2" customFormat="1" ht="16.5" customHeight="1">
      <c r="A261" s="37"/>
      <c r="B261" s="38"/>
      <c r="C261" s="210" t="s">
        <v>898</v>
      </c>
      <c r="D261" s="210" t="s">
        <v>156</v>
      </c>
      <c r="E261" s="211" t="s">
        <v>2550</v>
      </c>
      <c r="F261" s="212" t="s">
        <v>2292</v>
      </c>
      <c r="G261" s="213" t="s">
        <v>2388</v>
      </c>
      <c r="H261" s="214">
        <v>6</v>
      </c>
      <c r="I261" s="215"/>
      <c r="J261" s="216">
        <f>ROUND(I261*H261,2)</f>
        <v>0</v>
      </c>
      <c r="K261" s="217"/>
      <c r="L261" s="43"/>
      <c r="M261" s="218" t="s">
        <v>1</v>
      </c>
      <c r="N261" s="219" t="s">
        <v>41</v>
      </c>
      <c r="O261" s="90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2" t="s">
        <v>160</v>
      </c>
      <c r="AT261" s="222" t="s">
        <v>156</v>
      </c>
      <c r="AU261" s="222" t="s">
        <v>84</v>
      </c>
      <c r="AY261" s="16" t="s">
        <v>155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6" t="s">
        <v>84</v>
      </c>
      <c r="BK261" s="223">
        <f>ROUND(I261*H261,2)</f>
        <v>0</v>
      </c>
      <c r="BL261" s="16" t="s">
        <v>160</v>
      </c>
      <c r="BM261" s="222" t="s">
        <v>2551</v>
      </c>
    </row>
    <row r="262" s="2" customFormat="1" ht="16.5" customHeight="1">
      <c r="A262" s="37"/>
      <c r="B262" s="38"/>
      <c r="C262" s="247" t="s">
        <v>902</v>
      </c>
      <c r="D262" s="247" t="s">
        <v>220</v>
      </c>
      <c r="E262" s="248" t="s">
        <v>2552</v>
      </c>
      <c r="F262" s="249" t="s">
        <v>2553</v>
      </c>
      <c r="G262" s="250" t="s">
        <v>2388</v>
      </c>
      <c r="H262" s="251">
        <v>2</v>
      </c>
      <c r="I262" s="252"/>
      <c r="J262" s="253">
        <f>ROUND(I262*H262,2)</f>
        <v>0</v>
      </c>
      <c r="K262" s="254"/>
      <c r="L262" s="255"/>
      <c r="M262" s="256" t="s">
        <v>1</v>
      </c>
      <c r="N262" s="257" t="s">
        <v>41</v>
      </c>
      <c r="O262" s="90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2" t="s">
        <v>197</v>
      </c>
      <c r="AT262" s="222" t="s">
        <v>220</v>
      </c>
      <c r="AU262" s="222" t="s">
        <v>84</v>
      </c>
      <c r="AY262" s="16" t="s">
        <v>155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6" t="s">
        <v>84</v>
      </c>
      <c r="BK262" s="223">
        <f>ROUND(I262*H262,2)</f>
        <v>0</v>
      </c>
      <c r="BL262" s="16" t="s">
        <v>160</v>
      </c>
      <c r="BM262" s="222" t="s">
        <v>2554</v>
      </c>
    </row>
    <row r="263" s="2" customFormat="1" ht="16.5" customHeight="1">
      <c r="A263" s="37"/>
      <c r="B263" s="38"/>
      <c r="C263" s="210" t="s">
        <v>925</v>
      </c>
      <c r="D263" s="210" t="s">
        <v>156</v>
      </c>
      <c r="E263" s="211" t="s">
        <v>2555</v>
      </c>
      <c r="F263" s="212" t="s">
        <v>2292</v>
      </c>
      <c r="G263" s="213" t="s">
        <v>2388</v>
      </c>
      <c r="H263" s="214">
        <v>2</v>
      </c>
      <c r="I263" s="215"/>
      <c r="J263" s="216">
        <f>ROUND(I263*H263,2)</f>
        <v>0</v>
      </c>
      <c r="K263" s="217"/>
      <c r="L263" s="43"/>
      <c r="M263" s="218" t="s">
        <v>1</v>
      </c>
      <c r="N263" s="219" t="s">
        <v>41</v>
      </c>
      <c r="O263" s="90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2" t="s">
        <v>160</v>
      </c>
      <c r="AT263" s="222" t="s">
        <v>156</v>
      </c>
      <c r="AU263" s="222" t="s">
        <v>84</v>
      </c>
      <c r="AY263" s="16" t="s">
        <v>155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6" t="s">
        <v>84</v>
      </c>
      <c r="BK263" s="223">
        <f>ROUND(I263*H263,2)</f>
        <v>0</v>
      </c>
      <c r="BL263" s="16" t="s">
        <v>160</v>
      </c>
      <c r="BM263" s="222" t="s">
        <v>2556</v>
      </c>
    </row>
    <row r="264" s="2" customFormat="1" ht="16.5" customHeight="1">
      <c r="A264" s="37"/>
      <c r="B264" s="38"/>
      <c r="C264" s="247" t="s">
        <v>935</v>
      </c>
      <c r="D264" s="247" t="s">
        <v>220</v>
      </c>
      <c r="E264" s="248" t="s">
        <v>2557</v>
      </c>
      <c r="F264" s="249" t="s">
        <v>2412</v>
      </c>
      <c r="G264" s="250" t="s">
        <v>949</v>
      </c>
      <c r="H264" s="251">
        <v>1</v>
      </c>
      <c r="I264" s="252"/>
      <c r="J264" s="253">
        <f>ROUND(I264*H264,2)</f>
        <v>0</v>
      </c>
      <c r="K264" s="254"/>
      <c r="L264" s="255"/>
      <c r="M264" s="256" t="s">
        <v>1</v>
      </c>
      <c r="N264" s="257" t="s">
        <v>41</v>
      </c>
      <c r="O264" s="90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2" t="s">
        <v>197</v>
      </c>
      <c r="AT264" s="222" t="s">
        <v>220</v>
      </c>
      <c r="AU264" s="222" t="s">
        <v>84</v>
      </c>
      <c r="AY264" s="16" t="s">
        <v>155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6" t="s">
        <v>84</v>
      </c>
      <c r="BK264" s="223">
        <f>ROUND(I264*H264,2)</f>
        <v>0</v>
      </c>
      <c r="BL264" s="16" t="s">
        <v>160</v>
      </c>
      <c r="BM264" s="222" t="s">
        <v>2558</v>
      </c>
    </row>
    <row r="265" s="2" customFormat="1" ht="16.5" customHeight="1">
      <c r="A265" s="37"/>
      <c r="B265" s="38"/>
      <c r="C265" s="210" t="s">
        <v>931</v>
      </c>
      <c r="D265" s="210" t="s">
        <v>156</v>
      </c>
      <c r="E265" s="211" t="s">
        <v>2559</v>
      </c>
      <c r="F265" s="212" t="s">
        <v>2292</v>
      </c>
      <c r="G265" s="213" t="s">
        <v>949</v>
      </c>
      <c r="H265" s="214">
        <v>1</v>
      </c>
      <c r="I265" s="215"/>
      <c r="J265" s="216">
        <f>ROUND(I265*H265,2)</f>
        <v>0</v>
      </c>
      <c r="K265" s="217"/>
      <c r="L265" s="43"/>
      <c r="M265" s="218" t="s">
        <v>1</v>
      </c>
      <c r="N265" s="219" t="s">
        <v>41</v>
      </c>
      <c r="O265" s="90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2" t="s">
        <v>160</v>
      </c>
      <c r="AT265" s="222" t="s">
        <v>156</v>
      </c>
      <c r="AU265" s="222" t="s">
        <v>84</v>
      </c>
      <c r="AY265" s="16" t="s">
        <v>155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6" t="s">
        <v>84</v>
      </c>
      <c r="BK265" s="223">
        <f>ROUND(I265*H265,2)</f>
        <v>0</v>
      </c>
      <c r="BL265" s="16" t="s">
        <v>160</v>
      </c>
      <c r="BM265" s="222" t="s">
        <v>2560</v>
      </c>
    </row>
    <row r="266" s="2" customFormat="1" ht="24.15" customHeight="1">
      <c r="A266" s="37"/>
      <c r="B266" s="38"/>
      <c r="C266" s="247" t="s">
        <v>940</v>
      </c>
      <c r="D266" s="247" t="s">
        <v>220</v>
      </c>
      <c r="E266" s="248" t="s">
        <v>2561</v>
      </c>
      <c r="F266" s="249" t="s">
        <v>2416</v>
      </c>
      <c r="G266" s="250" t="s">
        <v>1112</v>
      </c>
      <c r="H266" s="251">
        <v>78</v>
      </c>
      <c r="I266" s="252"/>
      <c r="J266" s="253">
        <f>ROUND(I266*H266,2)</f>
        <v>0</v>
      </c>
      <c r="K266" s="254"/>
      <c r="L266" s="255"/>
      <c r="M266" s="256" t="s">
        <v>1</v>
      </c>
      <c r="N266" s="257" t="s">
        <v>41</v>
      </c>
      <c r="O266" s="90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2" t="s">
        <v>197</v>
      </c>
      <c r="AT266" s="222" t="s">
        <v>220</v>
      </c>
      <c r="AU266" s="222" t="s">
        <v>84</v>
      </c>
      <c r="AY266" s="16" t="s">
        <v>155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6" t="s">
        <v>84</v>
      </c>
      <c r="BK266" s="223">
        <f>ROUND(I266*H266,2)</f>
        <v>0</v>
      </c>
      <c r="BL266" s="16" t="s">
        <v>160</v>
      </c>
      <c r="BM266" s="222" t="s">
        <v>2562</v>
      </c>
    </row>
    <row r="267" s="2" customFormat="1" ht="16.5" customHeight="1">
      <c r="A267" s="37"/>
      <c r="B267" s="38"/>
      <c r="C267" s="210" t="s">
        <v>987</v>
      </c>
      <c r="D267" s="210" t="s">
        <v>156</v>
      </c>
      <c r="E267" s="211" t="s">
        <v>2563</v>
      </c>
      <c r="F267" s="212" t="s">
        <v>2292</v>
      </c>
      <c r="G267" s="213" t="s">
        <v>1112</v>
      </c>
      <c r="H267" s="214">
        <v>78</v>
      </c>
      <c r="I267" s="215"/>
      <c r="J267" s="216">
        <f>ROUND(I267*H267,2)</f>
        <v>0</v>
      </c>
      <c r="K267" s="217"/>
      <c r="L267" s="43"/>
      <c r="M267" s="218" t="s">
        <v>1</v>
      </c>
      <c r="N267" s="219" t="s">
        <v>41</v>
      </c>
      <c r="O267" s="90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2" t="s">
        <v>160</v>
      </c>
      <c r="AT267" s="222" t="s">
        <v>156</v>
      </c>
      <c r="AU267" s="222" t="s">
        <v>84</v>
      </c>
      <c r="AY267" s="16" t="s">
        <v>155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6" t="s">
        <v>84</v>
      </c>
      <c r="BK267" s="223">
        <f>ROUND(I267*H267,2)</f>
        <v>0</v>
      </c>
      <c r="BL267" s="16" t="s">
        <v>160</v>
      </c>
      <c r="BM267" s="222" t="s">
        <v>2564</v>
      </c>
    </row>
    <row r="268" s="2" customFormat="1" ht="44.25" customHeight="1">
      <c r="A268" s="37"/>
      <c r="B268" s="38"/>
      <c r="C268" s="210" t="s">
        <v>992</v>
      </c>
      <c r="D268" s="210" t="s">
        <v>156</v>
      </c>
      <c r="E268" s="211" t="s">
        <v>2565</v>
      </c>
      <c r="F268" s="212" t="s">
        <v>2482</v>
      </c>
      <c r="G268" s="213" t="s">
        <v>2282</v>
      </c>
      <c r="H268" s="214">
        <v>1</v>
      </c>
      <c r="I268" s="215"/>
      <c r="J268" s="216">
        <f>ROUND(I268*H268,2)</f>
        <v>0</v>
      </c>
      <c r="K268" s="217"/>
      <c r="L268" s="43"/>
      <c r="M268" s="218" t="s">
        <v>1</v>
      </c>
      <c r="N268" s="219" t="s">
        <v>41</v>
      </c>
      <c r="O268" s="90"/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2" t="s">
        <v>160</v>
      </c>
      <c r="AT268" s="222" t="s">
        <v>156</v>
      </c>
      <c r="AU268" s="222" t="s">
        <v>84</v>
      </c>
      <c r="AY268" s="16" t="s">
        <v>155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6" t="s">
        <v>84</v>
      </c>
      <c r="BK268" s="223">
        <f>ROUND(I268*H268,2)</f>
        <v>0</v>
      </c>
      <c r="BL268" s="16" t="s">
        <v>160</v>
      </c>
      <c r="BM268" s="222" t="s">
        <v>2566</v>
      </c>
    </row>
    <row r="269" s="2" customFormat="1" ht="37.8" customHeight="1">
      <c r="A269" s="37"/>
      <c r="B269" s="38"/>
      <c r="C269" s="210" t="s">
        <v>997</v>
      </c>
      <c r="D269" s="210" t="s">
        <v>156</v>
      </c>
      <c r="E269" s="211" t="s">
        <v>2567</v>
      </c>
      <c r="F269" s="212" t="s">
        <v>2568</v>
      </c>
      <c r="G269" s="213" t="s">
        <v>2282</v>
      </c>
      <c r="H269" s="214">
        <v>1</v>
      </c>
      <c r="I269" s="215"/>
      <c r="J269" s="216">
        <f>ROUND(I269*H269,2)</f>
        <v>0</v>
      </c>
      <c r="K269" s="217"/>
      <c r="L269" s="43"/>
      <c r="M269" s="218" t="s">
        <v>1</v>
      </c>
      <c r="N269" s="219" t="s">
        <v>41</v>
      </c>
      <c r="O269" s="90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2" t="s">
        <v>160</v>
      </c>
      <c r="AT269" s="222" t="s">
        <v>156</v>
      </c>
      <c r="AU269" s="222" t="s">
        <v>84</v>
      </c>
      <c r="AY269" s="16" t="s">
        <v>155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6" t="s">
        <v>84</v>
      </c>
      <c r="BK269" s="223">
        <f>ROUND(I269*H269,2)</f>
        <v>0</v>
      </c>
      <c r="BL269" s="16" t="s">
        <v>160</v>
      </c>
      <c r="BM269" s="222" t="s">
        <v>2569</v>
      </c>
    </row>
    <row r="270" s="11" customFormat="1" ht="25.92" customHeight="1">
      <c r="A270" s="11"/>
      <c r="B270" s="196"/>
      <c r="C270" s="197"/>
      <c r="D270" s="198" t="s">
        <v>75</v>
      </c>
      <c r="E270" s="199" t="s">
        <v>2570</v>
      </c>
      <c r="F270" s="199" t="s">
        <v>2571</v>
      </c>
      <c r="G270" s="197"/>
      <c r="H270" s="197"/>
      <c r="I270" s="200"/>
      <c r="J270" s="201">
        <f>BK270</f>
        <v>0</v>
      </c>
      <c r="K270" s="197"/>
      <c r="L270" s="202"/>
      <c r="M270" s="203"/>
      <c r="N270" s="204"/>
      <c r="O270" s="204"/>
      <c r="P270" s="205">
        <f>SUM(P271:P286)</f>
        <v>0</v>
      </c>
      <c r="Q270" s="204"/>
      <c r="R270" s="205">
        <f>SUM(R271:R286)</f>
        <v>0</v>
      </c>
      <c r="S270" s="204"/>
      <c r="T270" s="206">
        <f>SUM(T271:T286)</f>
        <v>0</v>
      </c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R270" s="207" t="s">
        <v>84</v>
      </c>
      <c r="AT270" s="208" t="s">
        <v>75</v>
      </c>
      <c r="AU270" s="208" t="s">
        <v>76</v>
      </c>
      <c r="AY270" s="207" t="s">
        <v>155</v>
      </c>
      <c r="BK270" s="209">
        <f>SUM(BK271:BK286)</f>
        <v>0</v>
      </c>
    </row>
    <row r="271" s="2" customFormat="1" ht="66.75" customHeight="1">
      <c r="A271" s="37"/>
      <c r="B271" s="38"/>
      <c r="C271" s="247" t="s">
        <v>1024</v>
      </c>
      <c r="D271" s="247" t="s">
        <v>220</v>
      </c>
      <c r="E271" s="248" t="s">
        <v>2572</v>
      </c>
      <c r="F271" s="249" t="s">
        <v>2573</v>
      </c>
      <c r="G271" s="250" t="s">
        <v>949</v>
      </c>
      <c r="H271" s="251">
        <v>1</v>
      </c>
      <c r="I271" s="252"/>
      <c r="J271" s="253">
        <f>ROUND(I271*H271,2)</f>
        <v>0</v>
      </c>
      <c r="K271" s="254"/>
      <c r="L271" s="255"/>
      <c r="M271" s="256" t="s">
        <v>1</v>
      </c>
      <c r="N271" s="257" t="s">
        <v>41</v>
      </c>
      <c r="O271" s="90"/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2" t="s">
        <v>197</v>
      </c>
      <c r="AT271" s="222" t="s">
        <v>220</v>
      </c>
      <c r="AU271" s="222" t="s">
        <v>84</v>
      </c>
      <c r="AY271" s="16" t="s">
        <v>155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6" t="s">
        <v>84</v>
      </c>
      <c r="BK271" s="223">
        <f>ROUND(I271*H271,2)</f>
        <v>0</v>
      </c>
      <c r="BL271" s="16" t="s">
        <v>160</v>
      </c>
      <c r="BM271" s="222" t="s">
        <v>2574</v>
      </c>
    </row>
    <row r="272" s="2" customFormat="1" ht="16.5" customHeight="1">
      <c r="A272" s="37"/>
      <c r="B272" s="38"/>
      <c r="C272" s="210" t="s">
        <v>1004</v>
      </c>
      <c r="D272" s="210" t="s">
        <v>156</v>
      </c>
      <c r="E272" s="211" t="s">
        <v>2575</v>
      </c>
      <c r="F272" s="212" t="s">
        <v>2292</v>
      </c>
      <c r="G272" s="213" t="s">
        <v>949</v>
      </c>
      <c r="H272" s="214">
        <v>1</v>
      </c>
      <c r="I272" s="215"/>
      <c r="J272" s="216">
        <f>ROUND(I272*H272,2)</f>
        <v>0</v>
      </c>
      <c r="K272" s="217"/>
      <c r="L272" s="43"/>
      <c r="M272" s="218" t="s">
        <v>1</v>
      </c>
      <c r="N272" s="219" t="s">
        <v>41</v>
      </c>
      <c r="O272" s="90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2" t="s">
        <v>160</v>
      </c>
      <c r="AT272" s="222" t="s">
        <v>156</v>
      </c>
      <c r="AU272" s="222" t="s">
        <v>84</v>
      </c>
      <c r="AY272" s="16" t="s">
        <v>155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6" t="s">
        <v>84</v>
      </c>
      <c r="BK272" s="223">
        <f>ROUND(I272*H272,2)</f>
        <v>0</v>
      </c>
      <c r="BL272" s="16" t="s">
        <v>160</v>
      </c>
      <c r="BM272" s="222" t="s">
        <v>2576</v>
      </c>
    </row>
    <row r="273" s="2" customFormat="1" ht="33" customHeight="1">
      <c r="A273" s="37"/>
      <c r="B273" s="38"/>
      <c r="C273" s="247" t="s">
        <v>1008</v>
      </c>
      <c r="D273" s="247" t="s">
        <v>220</v>
      </c>
      <c r="E273" s="248" t="s">
        <v>2577</v>
      </c>
      <c r="F273" s="249" t="s">
        <v>2578</v>
      </c>
      <c r="G273" s="250" t="s">
        <v>949</v>
      </c>
      <c r="H273" s="251">
        <v>1</v>
      </c>
      <c r="I273" s="252"/>
      <c r="J273" s="253">
        <f>ROUND(I273*H273,2)</f>
        <v>0</v>
      </c>
      <c r="K273" s="254"/>
      <c r="L273" s="255"/>
      <c r="M273" s="256" t="s">
        <v>1</v>
      </c>
      <c r="N273" s="257" t="s">
        <v>41</v>
      </c>
      <c r="O273" s="90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2" t="s">
        <v>197</v>
      </c>
      <c r="AT273" s="222" t="s">
        <v>220</v>
      </c>
      <c r="AU273" s="222" t="s">
        <v>84</v>
      </c>
      <c r="AY273" s="16" t="s">
        <v>155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6" t="s">
        <v>84</v>
      </c>
      <c r="BK273" s="223">
        <f>ROUND(I273*H273,2)</f>
        <v>0</v>
      </c>
      <c r="BL273" s="16" t="s">
        <v>160</v>
      </c>
      <c r="BM273" s="222" t="s">
        <v>2579</v>
      </c>
    </row>
    <row r="274" s="2" customFormat="1" ht="16.5" customHeight="1">
      <c r="A274" s="37"/>
      <c r="B274" s="38"/>
      <c r="C274" s="210" t="s">
        <v>1012</v>
      </c>
      <c r="D274" s="210" t="s">
        <v>156</v>
      </c>
      <c r="E274" s="211" t="s">
        <v>2580</v>
      </c>
      <c r="F274" s="212" t="s">
        <v>2292</v>
      </c>
      <c r="G274" s="213" t="s">
        <v>949</v>
      </c>
      <c r="H274" s="214">
        <v>1</v>
      </c>
      <c r="I274" s="215"/>
      <c r="J274" s="216">
        <f>ROUND(I274*H274,2)</f>
        <v>0</v>
      </c>
      <c r="K274" s="217"/>
      <c r="L274" s="43"/>
      <c r="M274" s="218" t="s">
        <v>1</v>
      </c>
      <c r="N274" s="219" t="s">
        <v>41</v>
      </c>
      <c r="O274" s="90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2" t="s">
        <v>160</v>
      </c>
      <c r="AT274" s="222" t="s">
        <v>156</v>
      </c>
      <c r="AU274" s="222" t="s">
        <v>84</v>
      </c>
      <c r="AY274" s="16" t="s">
        <v>155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6" t="s">
        <v>84</v>
      </c>
      <c r="BK274" s="223">
        <f>ROUND(I274*H274,2)</f>
        <v>0</v>
      </c>
      <c r="BL274" s="16" t="s">
        <v>160</v>
      </c>
      <c r="BM274" s="222" t="s">
        <v>2581</v>
      </c>
    </row>
    <row r="275" s="2" customFormat="1" ht="16.5" customHeight="1">
      <c r="A275" s="37"/>
      <c r="B275" s="38"/>
      <c r="C275" s="247" t="s">
        <v>1016</v>
      </c>
      <c r="D275" s="247" t="s">
        <v>220</v>
      </c>
      <c r="E275" s="248" t="s">
        <v>2582</v>
      </c>
      <c r="F275" s="249" t="s">
        <v>2583</v>
      </c>
      <c r="G275" s="250" t="s">
        <v>949</v>
      </c>
      <c r="H275" s="251">
        <v>1</v>
      </c>
      <c r="I275" s="252"/>
      <c r="J275" s="253">
        <f>ROUND(I275*H275,2)</f>
        <v>0</v>
      </c>
      <c r="K275" s="254"/>
      <c r="L275" s="255"/>
      <c r="M275" s="256" t="s">
        <v>1</v>
      </c>
      <c r="N275" s="257" t="s">
        <v>41</v>
      </c>
      <c r="O275" s="90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2" t="s">
        <v>197</v>
      </c>
      <c r="AT275" s="222" t="s">
        <v>220</v>
      </c>
      <c r="AU275" s="222" t="s">
        <v>84</v>
      </c>
      <c r="AY275" s="16" t="s">
        <v>155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84</v>
      </c>
      <c r="BK275" s="223">
        <f>ROUND(I275*H275,2)</f>
        <v>0</v>
      </c>
      <c r="BL275" s="16" t="s">
        <v>160</v>
      </c>
      <c r="BM275" s="222" t="s">
        <v>2584</v>
      </c>
    </row>
    <row r="276" s="2" customFormat="1" ht="16.5" customHeight="1">
      <c r="A276" s="37"/>
      <c r="B276" s="38"/>
      <c r="C276" s="210" t="s">
        <v>1020</v>
      </c>
      <c r="D276" s="210" t="s">
        <v>156</v>
      </c>
      <c r="E276" s="211" t="s">
        <v>2585</v>
      </c>
      <c r="F276" s="212" t="s">
        <v>2292</v>
      </c>
      <c r="G276" s="213" t="s">
        <v>949</v>
      </c>
      <c r="H276" s="214">
        <v>1</v>
      </c>
      <c r="I276" s="215"/>
      <c r="J276" s="216">
        <f>ROUND(I276*H276,2)</f>
        <v>0</v>
      </c>
      <c r="K276" s="217"/>
      <c r="L276" s="43"/>
      <c r="M276" s="218" t="s">
        <v>1</v>
      </c>
      <c r="N276" s="219" t="s">
        <v>41</v>
      </c>
      <c r="O276" s="90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2" t="s">
        <v>160</v>
      </c>
      <c r="AT276" s="222" t="s">
        <v>156</v>
      </c>
      <c r="AU276" s="222" t="s">
        <v>84</v>
      </c>
      <c r="AY276" s="16" t="s">
        <v>155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6" t="s">
        <v>84</v>
      </c>
      <c r="BK276" s="223">
        <f>ROUND(I276*H276,2)</f>
        <v>0</v>
      </c>
      <c r="BL276" s="16" t="s">
        <v>160</v>
      </c>
      <c r="BM276" s="222" t="s">
        <v>2586</v>
      </c>
    </row>
    <row r="277" s="2" customFormat="1" ht="16.5" customHeight="1">
      <c r="A277" s="37"/>
      <c r="B277" s="38"/>
      <c r="C277" s="247" t="s">
        <v>946</v>
      </c>
      <c r="D277" s="247" t="s">
        <v>220</v>
      </c>
      <c r="E277" s="248" t="s">
        <v>2587</v>
      </c>
      <c r="F277" s="249" t="s">
        <v>2588</v>
      </c>
      <c r="G277" s="250" t="s">
        <v>949</v>
      </c>
      <c r="H277" s="251">
        <v>2</v>
      </c>
      <c r="I277" s="252"/>
      <c r="J277" s="253">
        <f>ROUND(I277*H277,2)</f>
        <v>0</v>
      </c>
      <c r="K277" s="254"/>
      <c r="L277" s="255"/>
      <c r="M277" s="256" t="s">
        <v>1</v>
      </c>
      <c r="N277" s="257" t="s">
        <v>41</v>
      </c>
      <c r="O277" s="90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2" t="s">
        <v>197</v>
      </c>
      <c r="AT277" s="222" t="s">
        <v>220</v>
      </c>
      <c r="AU277" s="222" t="s">
        <v>84</v>
      </c>
      <c r="AY277" s="16" t="s">
        <v>155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6" t="s">
        <v>84</v>
      </c>
      <c r="BK277" s="223">
        <f>ROUND(I277*H277,2)</f>
        <v>0</v>
      </c>
      <c r="BL277" s="16" t="s">
        <v>160</v>
      </c>
      <c r="BM277" s="222" t="s">
        <v>2589</v>
      </c>
    </row>
    <row r="278" s="2" customFormat="1" ht="16.5" customHeight="1">
      <c r="A278" s="37"/>
      <c r="B278" s="38"/>
      <c r="C278" s="210" t="s">
        <v>951</v>
      </c>
      <c r="D278" s="210" t="s">
        <v>156</v>
      </c>
      <c r="E278" s="211" t="s">
        <v>2590</v>
      </c>
      <c r="F278" s="212" t="s">
        <v>2292</v>
      </c>
      <c r="G278" s="213" t="s">
        <v>949</v>
      </c>
      <c r="H278" s="214">
        <v>2</v>
      </c>
      <c r="I278" s="215"/>
      <c r="J278" s="216">
        <f>ROUND(I278*H278,2)</f>
        <v>0</v>
      </c>
      <c r="K278" s="217"/>
      <c r="L278" s="43"/>
      <c r="M278" s="218" t="s">
        <v>1</v>
      </c>
      <c r="N278" s="219" t="s">
        <v>41</v>
      </c>
      <c r="O278" s="90"/>
      <c r="P278" s="220">
        <f>O278*H278</f>
        <v>0</v>
      </c>
      <c r="Q278" s="220">
        <v>0</v>
      </c>
      <c r="R278" s="220">
        <f>Q278*H278</f>
        <v>0</v>
      </c>
      <c r="S278" s="220">
        <v>0</v>
      </c>
      <c r="T278" s="22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2" t="s">
        <v>160</v>
      </c>
      <c r="AT278" s="222" t="s">
        <v>156</v>
      </c>
      <c r="AU278" s="222" t="s">
        <v>84</v>
      </c>
      <c r="AY278" s="16" t="s">
        <v>155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6" t="s">
        <v>84</v>
      </c>
      <c r="BK278" s="223">
        <f>ROUND(I278*H278,2)</f>
        <v>0</v>
      </c>
      <c r="BL278" s="16" t="s">
        <v>160</v>
      </c>
      <c r="BM278" s="222" t="s">
        <v>2591</v>
      </c>
    </row>
    <row r="279" s="2" customFormat="1" ht="16.5" customHeight="1">
      <c r="A279" s="37"/>
      <c r="B279" s="38"/>
      <c r="C279" s="247" t="s">
        <v>956</v>
      </c>
      <c r="D279" s="247" t="s">
        <v>220</v>
      </c>
      <c r="E279" s="248" t="s">
        <v>2592</v>
      </c>
      <c r="F279" s="249" t="s">
        <v>2593</v>
      </c>
      <c r="G279" s="250" t="s">
        <v>949</v>
      </c>
      <c r="H279" s="251">
        <v>1</v>
      </c>
      <c r="I279" s="252"/>
      <c r="J279" s="253">
        <f>ROUND(I279*H279,2)</f>
        <v>0</v>
      </c>
      <c r="K279" s="254"/>
      <c r="L279" s="255"/>
      <c r="M279" s="256" t="s">
        <v>1</v>
      </c>
      <c r="N279" s="257" t="s">
        <v>41</v>
      </c>
      <c r="O279" s="90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2" t="s">
        <v>197</v>
      </c>
      <c r="AT279" s="222" t="s">
        <v>220</v>
      </c>
      <c r="AU279" s="222" t="s">
        <v>84</v>
      </c>
      <c r="AY279" s="16" t="s">
        <v>155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6" t="s">
        <v>84</v>
      </c>
      <c r="BK279" s="223">
        <f>ROUND(I279*H279,2)</f>
        <v>0</v>
      </c>
      <c r="BL279" s="16" t="s">
        <v>160</v>
      </c>
      <c r="BM279" s="222" t="s">
        <v>2594</v>
      </c>
    </row>
    <row r="280" s="2" customFormat="1" ht="16.5" customHeight="1">
      <c r="A280" s="37"/>
      <c r="B280" s="38"/>
      <c r="C280" s="210" t="s">
        <v>960</v>
      </c>
      <c r="D280" s="210" t="s">
        <v>156</v>
      </c>
      <c r="E280" s="211" t="s">
        <v>2595</v>
      </c>
      <c r="F280" s="212" t="s">
        <v>2292</v>
      </c>
      <c r="G280" s="213" t="s">
        <v>949</v>
      </c>
      <c r="H280" s="214">
        <v>1</v>
      </c>
      <c r="I280" s="215"/>
      <c r="J280" s="216">
        <f>ROUND(I280*H280,2)</f>
        <v>0</v>
      </c>
      <c r="K280" s="217"/>
      <c r="L280" s="43"/>
      <c r="M280" s="218" t="s">
        <v>1</v>
      </c>
      <c r="N280" s="219" t="s">
        <v>41</v>
      </c>
      <c r="O280" s="90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2" t="s">
        <v>160</v>
      </c>
      <c r="AT280" s="222" t="s">
        <v>156</v>
      </c>
      <c r="AU280" s="222" t="s">
        <v>84</v>
      </c>
      <c r="AY280" s="16" t="s">
        <v>155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6" t="s">
        <v>84</v>
      </c>
      <c r="BK280" s="223">
        <f>ROUND(I280*H280,2)</f>
        <v>0</v>
      </c>
      <c r="BL280" s="16" t="s">
        <v>160</v>
      </c>
      <c r="BM280" s="222" t="s">
        <v>2596</v>
      </c>
    </row>
    <row r="281" s="2" customFormat="1" ht="33" customHeight="1">
      <c r="A281" s="37"/>
      <c r="B281" s="38"/>
      <c r="C281" s="247" t="s">
        <v>964</v>
      </c>
      <c r="D281" s="247" t="s">
        <v>220</v>
      </c>
      <c r="E281" s="248" t="s">
        <v>2597</v>
      </c>
      <c r="F281" s="249" t="s">
        <v>2598</v>
      </c>
      <c r="G281" s="250" t="s">
        <v>2388</v>
      </c>
      <c r="H281" s="251">
        <v>10</v>
      </c>
      <c r="I281" s="252"/>
      <c r="J281" s="253">
        <f>ROUND(I281*H281,2)</f>
        <v>0</v>
      </c>
      <c r="K281" s="254"/>
      <c r="L281" s="255"/>
      <c r="M281" s="256" t="s">
        <v>1</v>
      </c>
      <c r="N281" s="257" t="s">
        <v>41</v>
      </c>
      <c r="O281" s="90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2" t="s">
        <v>197</v>
      </c>
      <c r="AT281" s="222" t="s">
        <v>220</v>
      </c>
      <c r="AU281" s="222" t="s">
        <v>84</v>
      </c>
      <c r="AY281" s="16" t="s">
        <v>155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6" t="s">
        <v>84</v>
      </c>
      <c r="BK281" s="223">
        <f>ROUND(I281*H281,2)</f>
        <v>0</v>
      </c>
      <c r="BL281" s="16" t="s">
        <v>160</v>
      </c>
      <c r="BM281" s="222" t="s">
        <v>2599</v>
      </c>
    </row>
    <row r="282" s="2" customFormat="1" ht="16.5" customHeight="1">
      <c r="A282" s="37"/>
      <c r="B282" s="38"/>
      <c r="C282" s="210" t="s">
        <v>968</v>
      </c>
      <c r="D282" s="210" t="s">
        <v>156</v>
      </c>
      <c r="E282" s="211" t="s">
        <v>2600</v>
      </c>
      <c r="F282" s="212" t="s">
        <v>2292</v>
      </c>
      <c r="G282" s="213" t="s">
        <v>2388</v>
      </c>
      <c r="H282" s="214">
        <v>10</v>
      </c>
      <c r="I282" s="215"/>
      <c r="J282" s="216">
        <f>ROUND(I282*H282,2)</f>
        <v>0</v>
      </c>
      <c r="K282" s="217"/>
      <c r="L282" s="43"/>
      <c r="M282" s="218" t="s">
        <v>1</v>
      </c>
      <c r="N282" s="219" t="s">
        <v>41</v>
      </c>
      <c r="O282" s="90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2" t="s">
        <v>160</v>
      </c>
      <c r="AT282" s="222" t="s">
        <v>156</v>
      </c>
      <c r="AU282" s="222" t="s">
        <v>84</v>
      </c>
      <c r="AY282" s="16" t="s">
        <v>155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6" t="s">
        <v>84</v>
      </c>
      <c r="BK282" s="223">
        <f>ROUND(I282*H282,2)</f>
        <v>0</v>
      </c>
      <c r="BL282" s="16" t="s">
        <v>160</v>
      </c>
      <c r="BM282" s="222" t="s">
        <v>2601</v>
      </c>
    </row>
    <row r="283" s="2" customFormat="1" ht="21.75" customHeight="1">
      <c r="A283" s="37"/>
      <c r="B283" s="38"/>
      <c r="C283" s="247" t="s">
        <v>971</v>
      </c>
      <c r="D283" s="247" t="s">
        <v>220</v>
      </c>
      <c r="E283" s="248" t="s">
        <v>2602</v>
      </c>
      <c r="F283" s="249" t="s">
        <v>2603</v>
      </c>
      <c r="G283" s="250" t="s">
        <v>159</v>
      </c>
      <c r="H283" s="251">
        <v>2</v>
      </c>
      <c r="I283" s="252"/>
      <c r="J283" s="253">
        <f>ROUND(I283*H283,2)</f>
        <v>0</v>
      </c>
      <c r="K283" s="254"/>
      <c r="L283" s="255"/>
      <c r="M283" s="256" t="s">
        <v>1</v>
      </c>
      <c r="N283" s="257" t="s">
        <v>41</v>
      </c>
      <c r="O283" s="90"/>
      <c r="P283" s="220">
        <f>O283*H283</f>
        <v>0</v>
      </c>
      <c r="Q283" s="220">
        <v>0</v>
      </c>
      <c r="R283" s="220">
        <f>Q283*H283</f>
        <v>0</v>
      </c>
      <c r="S283" s="220">
        <v>0</v>
      </c>
      <c r="T283" s="22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2" t="s">
        <v>197</v>
      </c>
      <c r="AT283" s="222" t="s">
        <v>220</v>
      </c>
      <c r="AU283" s="222" t="s">
        <v>84</v>
      </c>
      <c r="AY283" s="16" t="s">
        <v>155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6" t="s">
        <v>84</v>
      </c>
      <c r="BK283" s="223">
        <f>ROUND(I283*H283,2)</f>
        <v>0</v>
      </c>
      <c r="BL283" s="16" t="s">
        <v>160</v>
      </c>
      <c r="BM283" s="222" t="s">
        <v>2604</v>
      </c>
    </row>
    <row r="284" s="2" customFormat="1" ht="16.5" customHeight="1">
      <c r="A284" s="37"/>
      <c r="B284" s="38"/>
      <c r="C284" s="210" t="s">
        <v>975</v>
      </c>
      <c r="D284" s="210" t="s">
        <v>156</v>
      </c>
      <c r="E284" s="211" t="s">
        <v>2605</v>
      </c>
      <c r="F284" s="212" t="s">
        <v>2292</v>
      </c>
      <c r="G284" s="213" t="s">
        <v>159</v>
      </c>
      <c r="H284" s="214">
        <v>2</v>
      </c>
      <c r="I284" s="215"/>
      <c r="J284" s="216">
        <f>ROUND(I284*H284,2)</f>
        <v>0</v>
      </c>
      <c r="K284" s="217"/>
      <c r="L284" s="43"/>
      <c r="M284" s="218" t="s">
        <v>1</v>
      </c>
      <c r="N284" s="219" t="s">
        <v>41</v>
      </c>
      <c r="O284" s="90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2" t="s">
        <v>160</v>
      </c>
      <c r="AT284" s="222" t="s">
        <v>156</v>
      </c>
      <c r="AU284" s="222" t="s">
        <v>84</v>
      </c>
      <c r="AY284" s="16" t="s">
        <v>155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6" t="s">
        <v>84</v>
      </c>
      <c r="BK284" s="223">
        <f>ROUND(I284*H284,2)</f>
        <v>0</v>
      </c>
      <c r="BL284" s="16" t="s">
        <v>160</v>
      </c>
      <c r="BM284" s="222" t="s">
        <v>2606</v>
      </c>
    </row>
    <row r="285" s="2" customFormat="1" ht="24.15" customHeight="1">
      <c r="A285" s="37"/>
      <c r="B285" s="38"/>
      <c r="C285" s="247" t="s">
        <v>979</v>
      </c>
      <c r="D285" s="247" t="s">
        <v>220</v>
      </c>
      <c r="E285" s="248" t="s">
        <v>2607</v>
      </c>
      <c r="F285" s="249" t="s">
        <v>2416</v>
      </c>
      <c r="G285" s="250" t="s">
        <v>1112</v>
      </c>
      <c r="H285" s="251">
        <v>3</v>
      </c>
      <c r="I285" s="252"/>
      <c r="J285" s="253">
        <f>ROUND(I285*H285,2)</f>
        <v>0</v>
      </c>
      <c r="K285" s="254"/>
      <c r="L285" s="255"/>
      <c r="M285" s="256" t="s">
        <v>1</v>
      </c>
      <c r="N285" s="257" t="s">
        <v>41</v>
      </c>
      <c r="O285" s="90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2" t="s">
        <v>197</v>
      </c>
      <c r="AT285" s="222" t="s">
        <v>220</v>
      </c>
      <c r="AU285" s="222" t="s">
        <v>84</v>
      </c>
      <c r="AY285" s="16" t="s">
        <v>155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6" t="s">
        <v>84</v>
      </c>
      <c r="BK285" s="223">
        <f>ROUND(I285*H285,2)</f>
        <v>0</v>
      </c>
      <c r="BL285" s="16" t="s">
        <v>160</v>
      </c>
      <c r="BM285" s="222" t="s">
        <v>2608</v>
      </c>
    </row>
    <row r="286" s="2" customFormat="1" ht="16.5" customHeight="1">
      <c r="A286" s="37"/>
      <c r="B286" s="38"/>
      <c r="C286" s="210" t="s">
        <v>983</v>
      </c>
      <c r="D286" s="210" t="s">
        <v>156</v>
      </c>
      <c r="E286" s="211" t="s">
        <v>2609</v>
      </c>
      <c r="F286" s="212" t="s">
        <v>2292</v>
      </c>
      <c r="G286" s="213" t="s">
        <v>1112</v>
      </c>
      <c r="H286" s="214">
        <v>3</v>
      </c>
      <c r="I286" s="215"/>
      <c r="J286" s="216">
        <f>ROUND(I286*H286,2)</f>
        <v>0</v>
      </c>
      <c r="K286" s="217"/>
      <c r="L286" s="43"/>
      <c r="M286" s="218" t="s">
        <v>1</v>
      </c>
      <c r="N286" s="219" t="s">
        <v>41</v>
      </c>
      <c r="O286" s="90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2" t="s">
        <v>160</v>
      </c>
      <c r="AT286" s="222" t="s">
        <v>156</v>
      </c>
      <c r="AU286" s="222" t="s">
        <v>84</v>
      </c>
      <c r="AY286" s="16" t="s">
        <v>155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6" t="s">
        <v>84</v>
      </c>
      <c r="BK286" s="223">
        <f>ROUND(I286*H286,2)</f>
        <v>0</v>
      </c>
      <c r="BL286" s="16" t="s">
        <v>160</v>
      </c>
      <c r="BM286" s="222" t="s">
        <v>2610</v>
      </c>
    </row>
    <row r="287" s="11" customFormat="1" ht="25.92" customHeight="1">
      <c r="A287" s="11"/>
      <c r="B287" s="196"/>
      <c r="C287" s="197"/>
      <c r="D287" s="198" t="s">
        <v>75</v>
      </c>
      <c r="E287" s="199" t="s">
        <v>2611</v>
      </c>
      <c r="F287" s="199" t="s">
        <v>2612</v>
      </c>
      <c r="G287" s="197"/>
      <c r="H287" s="197"/>
      <c r="I287" s="200"/>
      <c r="J287" s="201">
        <f>BK287</f>
        <v>0</v>
      </c>
      <c r="K287" s="197"/>
      <c r="L287" s="202"/>
      <c r="M287" s="203"/>
      <c r="N287" s="204"/>
      <c r="O287" s="204"/>
      <c r="P287" s="205">
        <f>SUM(P288:P294)</f>
        <v>0</v>
      </c>
      <c r="Q287" s="204"/>
      <c r="R287" s="205">
        <f>SUM(R288:R294)</f>
        <v>0</v>
      </c>
      <c r="S287" s="204"/>
      <c r="T287" s="206">
        <f>SUM(T288:T294)</f>
        <v>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R287" s="207" t="s">
        <v>84</v>
      </c>
      <c r="AT287" s="208" t="s">
        <v>75</v>
      </c>
      <c r="AU287" s="208" t="s">
        <v>76</v>
      </c>
      <c r="AY287" s="207" t="s">
        <v>155</v>
      </c>
      <c r="BK287" s="209">
        <f>SUM(BK288:BK294)</f>
        <v>0</v>
      </c>
    </row>
    <row r="288" s="2" customFormat="1" ht="44.25" customHeight="1">
      <c r="A288" s="37"/>
      <c r="B288" s="38"/>
      <c r="C288" s="210" t="s">
        <v>84</v>
      </c>
      <c r="D288" s="210" t="s">
        <v>156</v>
      </c>
      <c r="E288" s="211" t="s">
        <v>2613</v>
      </c>
      <c r="F288" s="212" t="s">
        <v>2614</v>
      </c>
      <c r="G288" s="213" t="s">
        <v>2282</v>
      </c>
      <c r="H288" s="214">
        <v>1</v>
      </c>
      <c r="I288" s="215"/>
      <c r="J288" s="216">
        <f>ROUND(I288*H288,2)</f>
        <v>0</v>
      </c>
      <c r="K288" s="217"/>
      <c r="L288" s="43"/>
      <c r="M288" s="218" t="s">
        <v>1</v>
      </c>
      <c r="N288" s="219" t="s">
        <v>41</v>
      </c>
      <c r="O288" s="90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2" t="s">
        <v>160</v>
      </c>
      <c r="AT288" s="222" t="s">
        <v>156</v>
      </c>
      <c r="AU288" s="222" t="s">
        <v>84</v>
      </c>
      <c r="AY288" s="16" t="s">
        <v>155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6" t="s">
        <v>84</v>
      </c>
      <c r="BK288" s="223">
        <f>ROUND(I288*H288,2)</f>
        <v>0</v>
      </c>
      <c r="BL288" s="16" t="s">
        <v>160</v>
      </c>
      <c r="BM288" s="222" t="s">
        <v>86</v>
      </c>
    </row>
    <row r="289" s="2" customFormat="1">
      <c r="A289" s="37"/>
      <c r="B289" s="38"/>
      <c r="C289" s="39"/>
      <c r="D289" s="226" t="s">
        <v>1678</v>
      </c>
      <c r="E289" s="39"/>
      <c r="F289" s="269" t="s">
        <v>2615</v>
      </c>
      <c r="G289" s="39"/>
      <c r="H289" s="39"/>
      <c r="I289" s="270"/>
      <c r="J289" s="39"/>
      <c r="K289" s="39"/>
      <c r="L289" s="43"/>
      <c r="M289" s="271"/>
      <c r="N289" s="272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1678</v>
      </c>
      <c r="AU289" s="16" t="s">
        <v>84</v>
      </c>
    </row>
    <row r="290" s="2" customFormat="1" ht="16.5" customHeight="1">
      <c r="A290" s="37"/>
      <c r="B290" s="38"/>
      <c r="C290" s="210" t="s">
        <v>86</v>
      </c>
      <c r="D290" s="210" t="s">
        <v>156</v>
      </c>
      <c r="E290" s="211" t="s">
        <v>2616</v>
      </c>
      <c r="F290" s="212" t="s">
        <v>2617</v>
      </c>
      <c r="G290" s="213" t="s">
        <v>2282</v>
      </c>
      <c r="H290" s="214">
        <v>1</v>
      </c>
      <c r="I290" s="215"/>
      <c r="J290" s="216">
        <f>ROUND(I290*H290,2)</f>
        <v>0</v>
      </c>
      <c r="K290" s="217"/>
      <c r="L290" s="43"/>
      <c r="M290" s="218" t="s">
        <v>1</v>
      </c>
      <c r="N290" s="219" t="s">
        <v>41</v>
      </c>
      <c r="O290" s="90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2" t="s">
        <v>160</v>
      </c>
      <c r="AT290" s="222" t="s">
        <v>156</v>
      </c>
      <c r="AU290" s="222" t="s">
        <v>84</v>
      </c>
      <c r="AY290" s="16" t="s">
        <v>155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6" t="s">
        <v>84</v>
      </c>
      <c r="BK290" s="223">
        <f>ROUND(I290*H290,2)</f>
        <v>0</v>
      </c>
      <c r="BL290" s="16" t="s">
        <v>160</v>
      </c>
      <c r="BM290" s="222" t="s">
        <v>160</v>
      </c>
    </row>
    <row r="291" s="2" customFormat="1" ht="16.5" customHeight="1">
      <c r="A291" s="37"/>
      <c r="B291" s="38"/>
      <c r="C291" s="210" t="s">
        <v>169</v>
      </c>
      <c r="D291" s="210" t="s">
        <v>156</v>
      </c>
      <c r="E291" s="211" t="s">
        <v>2618</v>
      </c>
      <c r="F291" s="212" t="s">
        <v>2619</v>
      </c>
      <c r="G291" s="213" t="s">
        <v>2282</v>
      </c>
      <c r="H291" s="214">
        <v>1</v>
      </c>
      <c r="I291" s="215"/>
      <c r="J291" s="216">
        <f>ROUND(I291*H291,2)</f>
        <v>0</v>
      </c>
      <c r="K291" s="217"/>
      <c r="L291" s="43"/>
      <c r="M291" s="218" t="s">
        <v>1</v>
      </c>
      <c r="N291" s="219" t="s">
        <v>41</v>
      </c>
      <c r="O291" s="90"/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2" t="s">
        <v>160</v>
      </c>
      <c r="AT291" s="222" t="s">
        <v>156</v>
      </c>
      <c r="AU291" s="222" t="s">
        <v>84</v>
      </c>
      <c r="AY291" s="16" t="s">
        <v>155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6" t="s">
        <v>84</v>
      </c>
      <c r="BK291" s="223">
        <f>ROUND(I291*H291,2)</f>
        <v>0</v>
      </c>
      <c r="BL291" s="16" t="s">
        <v>160</v>
      </c>
      <c r="BM291" s="222" t="s">
        <v>186</v>
      </c>
    </row>
    <row r="292" s="2" customFormat="1" ht="16.5" customHeight="1">
      <c r="A292" s="37"/>
      <c r="B292" s="38"/>
      <c r="C292" s="210" t="s">
        <v>160</v>
      </c>
      <c r="D292" s="210" t="s">
        <v>156</v>
      </c>
      <c r="E292" s="211" t="s">
        <v>2620</v>
      </c>
      <c r="F292" s="212" t="s">
        <v>2621</v>
      </c>
      <c r="G292" s="213" t="s">
        <v>2282</v>
      </c>
      <c r="H292" s="214">
        <v>1</v>
      </c>
      <c r="I292" s="215"/>
      <c r="J292" s="216">
        <f>ROUND(I292*H292,2)</f>
        <v>0</v>
      </c>
      <c r="K292" s="217"/>
      <c r="L292" s="43"/>
      <c r="M292" s="218" t="s">
        <v>1</v>
      </c>
      <c r="N292" s="219" t="s">
        <v>41</v>
      </c>
      <c r="O292" s="90"/>
      <c r="P292" s="220">
        <f>O292*H292</f>
        <v>0</v>
      </c>
      <c r="Q292" s="220">
        <v>0</v>
      </c>
      <c r="R292" s="220">
        <f>Q292*H292</f>
        <v>0</v>
      </c>
      <c r="S292" s="220">
        <v>0</v>
      </c>
      <c r="T292" s="22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2" t="s">
        <v>160</v>
      </c>
      <c r="AT292" s="222" t="s">
        <v>156</v>
      </c>
      <c r="AU292" s="222" t="s">
        <v>84</v>
      </c>
      <c r="AY292" s="16" t="s">
        <v>155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6" t="s">
        <v>84</v>
      </c>
      <c r="BK292" s="223">
        <f>ROUND(I292*H292,2)</f>
        <v>0</v>
      </c>
      <c r="BL292" s="16" t="s">
        <v>160</v>
      </c>
      <c r="BM292" s="222" t="s">
        <v>197</v>
      </c>
    </row>
    <row r="293" s="2" customFormat="1" ht="16.5" customHeight="1">
      <c r="A293" s="37"/>
      <c r="B293" s="38"/>
      <c r="C293" s="210" t="s">
        <v>178</v>
      </c>
      <c r="D293" s="210" t="s">
        <v>156</v>
      </c>
      <c r="E293" s="211" t="s">
        <v>2622</v>
      </c>
      <c r="F293" s="212" t="s">
        <v>2623</v>
      </c>
      <c r="G293" s="213" t="s">
        <v>2282</v>
      </c>
      <c r="H293" s="214">
        <v>1</v>
      </c>
      <c r="I293" s="215"/>
      <c r="J293" s="216">
        <f>ROUND(I293*H293,2)</f>
        <v>0</v>
      </c>
      <c r="K293" s="217"/>
      <c r="L293" s="43"/>
      <c r="M293" s="218" t="s">
        <v>1</v>
      </c>
      <c r="N293" s="219" t="s">
        <v>41</v>
      </c>
      <c r="O293" s="90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2" t="s">
        <v>160</v>
      </c>
      <c r="AT293" s="222" t="s">
        <v>156</v>
      </c>
      <c r="AU293" s="222" t="s">
        <v>84</v>
      </c>
      <c r="AY293" s="16" t="s">
        <v>155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6" t="s">
        <v>84</v>
      </c>
      <c r="BK293" s="223">
        <f>ROUND(I293*H293,2)</f>
        <v>0</v>
      </c>
      <c r="BL293" s="16" t="s">
        <v>160</v>
      </c>
      <c r="BM293" s="222" t="s">
        <v>210</v>
      </c>
    </row>
    <row r="294" s="2" customFormat="1" ht="16.5" customHeight="1">
      <c r="A294" s="37"/>
      <c r="B294" s="38"/>
      <c r="C294" s="210" t="s">
        <v>186</v>
      </c>
      <c r="D294" s="210" t="s">
        <v>156</v>
      </c>
      <c r="E294" s="211" t="s">
        <v>2624</v>
      </c>
      <c r="F294" s="212" t="s">
        <v>2625</v>
      </c>
      <c r="G294" s="213" t="s">
        <v>2282</v>
      </c>
      <c r="H294" s="214">
        <v>1</v>
      </c>
      <c r="I294" s="215"/>
      <c r="J294" s="216">
        <f>ROUND(I294*H294,2)</f>
        <v>0</v>
      </c>
      <c r="K294" s="217"/>
      <c r="L294" s="43"/>
      <c r="M294" s="273" t="s">
        <v>1</v>
      </c>
      <c r="N294" s="274" t="s">
        <v>41</v>
      </c>
      <c r="O294" s="275"/>
      <c r="P294" s="276">
        <f>O294*H294</f>
        <v>0</v>
      </c>
      <c r="Q294" s="276">
        <v>0</v>
      </c>
      <c r="R294" s="276">
        <f>Q294*H294</f>
        <v>0</v>
      </c>
      <c r="S294" s="276">
        <v>0</v>
      </c>
      <c r="T294" s="27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2" t="s">
        <v>160</v>
      </c>
      <c r="AT294" s="222" t="s">
        <v>156</v>
      </c>
      <c r="AU294" s="222" t="s">
        <v>84</v>
      </c>
      <c r="AY294" s="16" t="s">
        <v>155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6" t="s">
        <v>84</v>
      </c>
      <c r="BK294" s="223">
        <f>ROUND(I294*H294,2)</f>
        <v>0</v>
      </c>
      <c r="BL294" s="16" t="s">
        <v>160</v>
      </c>
      <c r="BM294" s="222" t="s">
        <v>219</v>
      </c>
    </row>
    <row r="295" s="2" customFormat="1" ht="6.96" customHeight="1">
      <c r="A295" s="37"/>
      <c r="B295" s="65"/>
      <c r="C295" s="66"/>
      <c r="D295" s="66"/>
      <c r="E295" s="66"/>
      <c r="F295" s="66"/>
      <c r="G295" s="66"/>
      <c r="H295" s="66"/>
      <c r="I295" s="66"/>
      <c r="J295" s="66"/>
      <c r="K295" s="66"/>
      <c r="L295" s="43"/>
      <c r="M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</row>
  </sheetData>
  <sheetProtection sheet="1" autoFilter="0" formatColumns="0" formatRows="0" objects="1" scenarios="1" spinCount="100000" saltValue="wGxbrMsCcXTmxM7luFeQ4sf176bUkz25mUUdIKsb1DPsKxT+n3G7sSN0OlnZsvgebdeXWGg2c2CF6ssqUGVcPA==" hashValue="TFkvk59txub0PMrQCcKVHPyIBPOBoxauDQeFD1P699XuHnckWN0OkRodaVmIwsKcE6AGKU+JddQk6WroqlHe3g==" algorithmName="SHA-512" password="E7DD"/>
  <autoFilter ref="C121:K29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VOŠ a SPŠ Žďár nad Sázavou - Rekonstrukce výdejny jídel Strojírenská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2626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ROUND((SUM(BE121:BE194)),  2)</f>
        <v>0</v>
      </c>
      <c r="G33" s="37"/>
      <c r="H33" s="37"/>
      <c r="I33" s="154">
        <v>0.20999999999999999</v>
      </c>
      <c r="J33" s="153">
        <f>ROUND(((SUM(BE121:BE194))*I33),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ROUND((SUM(BF121:BF194)),  2)</f>
        <v>0</v>
      </c>
      <c r="G34" s="37"/>
      <c r="H34" s="37"/>
      <c r="I34" s="154">
        <v>0.14999999999999999</v>
      </c>
      <c r="J34" s="153">
        <f>ROUND(((SUM(BF121:BF194))*I34),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ROUND((SUM(BG121:BG194)),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ROUND((SUM(BH121:BH194)),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ROUND((SUM(BI121:BI194)),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VOŠ a SPŠ Žďár nad Sázavou - Rekonstrukce výdejny jídel Strojírenská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05 - elektrické rozvody silnoproudé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16. 1. 2023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Beněnská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2627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2628</v>
      </c>
      <c r="E98" s="181"/>
      <c r="F98" s="181"/>
      <c r="G98" s="181"/>
      <c r="H98" s="181"/>
      <c r="I98" s="181"/>
      <c r="J98" s="182">
        <f>J126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2629</v>
      </c>
      <c r="E99" s="181"/>
      <c r="F99" s="181"/>
      <c r="G99" s="181"/>
      <c r="H99" s="181"/>
      <c r="I99" s="181"/>
      <c r="J99" s="182">
        <f>J168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2630</v>
      </c>
      <c r="E100" s="181"/>
      <c r="F100" s="181"/>
      <c r="G100" s="181"/>
      <c r="H100" s="181"/>
      <c r="I100" s="181"/>
      <c r="J100" s="182">
        <f>J180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2631</v>
      </c>
      <c r="E101" s="181"/>
      <c r="F101" s="181"/>
      <c r="G101" s="181"/>
      <c r="H101" s="181"/>
      <c r="I101" s="181"/>
      <c r="J101" s="182">
        <f>J191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140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9"/>
      <c r="D111" s="39"/>
      <c r="E111" s="173" t="str">
        <f>E7</f>
        <v>VOŠ a SPŠ Žďár nad Sázavou - Rekonstrukce výdejny jídel Strojírenská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05 - elektrické rozvody silnoproudé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Žďár nad Sázavou</v>
      </c>
      <c r="G115" s="39"/>
      <c r="H115" s="39"/>
      <c r="I115" s="31" t="s">
        <v>22</v>
      </c>
      <c r="J115" s="78" t="str">
        <f>IF(J12="","",J12)</f>
        <v>16. 1. 2023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1" t="s">
        <v>24</v>
      </c>
      <c r="D117" s="39"/>
      <c r="E117" s="39"/>
      <c r="F117" s="26" t="str">
        <f>E15</f>
        <v>Kraj Vysočina, Žižkova 1882/57, 586 01 Jihlava</v>
      </c>
      <c r="G117" s="39"/>
      <c r="H117" s="39"/>
      <c r="I117" s="31" t="s">
        <v>30</v>
      </c>
      <c r="J117" s="35" t="str">
        <f>E21</f>
        <v>Filip Marek, Beněnská 326/34, Žďár nad Sázavou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Filip Marek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84"/>
      <c r="B120" s="185"/>
      <c r="C120" s="186" t="s">
        <v>141</v>
      </c>
      <c r="D120" s="187" t="s">
        <v>61</v>
      </c>
      <c r="E120" s="187" t="s">
        <v>57</v>
      </c>
      <c r="F120" s="187" t="s">
        <v>58</v>
      </c>
      <c r="G120" s="187" t="s">
        <v>142</v>
      </c>
      <c r="H120" s="187" t="s">
        <v>143</v>
      </c>
      <c r="I120" s="187" t="s">
        <v>144</v>
      </c>
      <c r="J120" s="188" t="s">
        <v>110</v>
      </c>
      <c r="K120" s="189" t="s">
        <v>145</v>
      </c>
      <c r="L120" s="190"/>
      <c r="M120" s="99" t="s">
        <v>1</v>
      </c>
      <c r="N120" s="100" t="s">
        <v>40</v>
      </c>
      <c r="O120" s="100" t="s">
        <v>146</v>
      </c>
      <c r="P120" s="100" t="s">
        <v>147</v>
      </c>
      <c r="Q120" s="100" t="s">
        <v>148</v>
      </c>
      <c r="R120" s="100" t="s">
        <v>149</v>
      </c>
      <c r="S120" s="100" t="s">
        <v>150</v>
      </c>
      <c r="T120" s="101" t="s">
        <v>151</v>
      </c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</row>
    <row r="121" s="2" customFormat="1" ht="22.8" customHeight="1">
      <c r="A121" s="37"/>
      <c r="B121" s="38"/>
      <c r="C121" s="106" t="s">
        <v>152</v>
      </c>
      <c r="D121" s="39"/>
      <c r="E121" s="39"/>
      <c r="F121" s="39"/>
      <c r="G121" s="39"/>
      <c r="H121" s="39"/>
      <c r="I121" s="39"/>
      <c r="J121" s="191">
        <f>BK121</f>
        <v>0</v>
      </c>
      <c r="K121" s="39"/>
      <c r="L121" s="43"/>
      <c r="M121" s="102"/>
      <c r="N121" s="192"/>
      <c r="O121" s="103"/>
      <c r="P121" s="193">
        <f>P122+P126+P168+P180+P191</f>
        <v>0</v>
      </c>
      <c r="Q121" s="103"/>
      <c r="R121" s="193">
        <f>R122+R126+R168+R180+R191</f>
        <v>0</v>
      </c>
      <c r="S121" s="103"/>
      <c r="T121" s="194">
        <f>T122+T126+T168+T180+T191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112</v>
      </c>
      <c r="BK121" s="195">
        <f>BK122+BK126+BK168+BK180+BK191</f>
        <v>0</v>
      </c>
    </row>
    <row r="122" s="11" customFormat="1" ht="25.92" customHeight="1">
      <c r="A122" s="11"/>
      <c r="B122" s="196"/>
      <c r="C122" s="197"/>
      <c r="D122" s="198" t="s">
        <v>75</v>
      </c>
      <c r="E122" s="199" t="s">
        <v>2287</v>
      </c>
      <c r="F122" s="199" t="s">
        <v>2632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SUM(P123:P125)</f>
        <v>0</v>
      </c>
      <c r="Q122" s="204"/>
      <c r="R122" s="205">
        <f>SUM(R123:R125)</f>
        <v>0</v>
      </c>
      <c r="S122" s="204"/>
      <c r="T122" s="206">
        <f>SUM(T123:T125)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84</v>
      </c>
      <c r="AT122" s="208" t="s">
        <v>75</v>
      </c>
      <c r="AU122" s="208" t="s">
        <v>76</v>
      </c>
      <c r="AY122" s="207" t="s">
        <v>155</v>
      </c>
      <c r="BK122" s="209">
        <f>SUM(BK123:BK125)</f>
        <v>0</v>
      </c>
    </row>
    <row r="123" s="2" customFormat="1" ht="16.5" customHeight="1">
      <c r="A123" s="37"/>
      <c r="B123" s="38"/>
      <c r="C123" s="210" t="s">
        <v>84</v>
      </c>
      <c r="D123" s="210" t="s">
        <v>156</v>
      </c>
      <c r="E123" s="211" t="s">
        <v>2633</v>
      </c>
      <c r="F123" s="212" t="s">
        <v>2634</v>
      </c>
      <c r="G123" s="213" t="s">
        <v>949</v>
      </c>
      <c r="H123" s="214">
        <v>1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41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160</v>
      </c>
      <c r="AT123" s="222" t="s">
        <v>156</v>
      </c>
      <c r="AU123" s="222" t="s">
        <v>84</v>
      </c>
      <c r="AY123" s="16" t="s">
        <v>155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84</v>
      </c>
      <c r="BK123" s="223">
        <f>ROUND(I123*H123,2)</f>
        <v>0</v>
      </c>
      <c r="BL123" s="16" t="s">
        <v>160</v>
      </c>
      <c r="BM123" s="222" t="s">
        <v>2635</v>
      </c>
    </row>
    <row r="124" s="2" customFormat="1" ht="16.5" customHeight="1">
      <c r="A124" s="37"/>
      <c r="B124" s="38"/>
      <c r="C124" s="210" t="s">
        <v>86</v>
      </c>
      <c r="D124" s="210" t="s">
        <v>156</v>
      </c>
      <c r="E124" s="211" t="s">
        <v>2636</v>
      </c>
      <c r="F124" s="212" t="s">
        <v>2637</v>
      </c>
      <c r="G124" s="213" t="s">
        <v>949</v>
      </c>
      <c r="H124" s="214">
        <v>1</v>
      </c>
      <c r="I124" s="215"/>
      <c r="J124" s="216">
        <f>ROUND(I124*H124,2)</f>
        <v>0</v>
      </c>
      <c r="K124" s="217"/>
      <c r="L124" s="43"/>
      <c r="M124" s="218" t="s">
        <v>1</v>
      </c>
      <c r="N124" s="219" t="s">
        <v>41</v>
      </c>
      <c r="O124" s="90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160</v>
      </c>
      <c r="AT124" s="222" t="s">
        <v>156</v>
      </c>
      <c r="AU124" s="222" t="s">
        <v>84</v>
      </c>
      <c r="AY124" s="16" t="s">
        <v>155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84</v>
      </c>
      <c r="BK124" s="223">
        <f>ROUND(I124*H124,2)</f>
        <v>0</v>
      </c>
      <c r="BL124" s="16" t="s">
        <v>160</v>
      </c>
      <c r="BM124" s="222" t="s">
        <v>2638</v>
      </c>
    </row>
    <row r="125" s="2" customFormat="1" ht="24.15" customHeight="1">
      <c r="A125" s="37"/>
      <c r="B125" s="38"/>
      <c r="C125" s="210" t="s">
        <v>169</v>
      </c>
      <c r="D125" s="210" t="s">
        <v>156</v>
      </c>
      <c r="E125" s="211" t="s">
        <v>2280</v>
      </c>
      <c r="F125" s="212" t="s">
        <v>2639</v>
      </c>
      <c r="G125" s="213" t="s">
        <v>949</v>
      </c>
      <c r="H125" s="214">
        <v>2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41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160</v>
      </c>
      <c r="AT125" s="222" t="s">
        <v>156</v>
      </c>
      <c r="AU125" s="222" t="s">
        <v>84</v>
      </c>
      <c r="AY125" s="16" t="s">
        <v>155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84</v>
      </c>
      <c r="BK125" s="223">
        <f>ROUND(I125*H125,2)</f>
        <v>0</v>
      </c>
      <c r="BL125" s="16" t="s">
        <v>160</v>
      </c>
      <c r="BM125" s="222" t="s">
        <v>2640</v>
      </c>
    </row>
    <row r="126" s="11" customFormat="1" ht="25.92" customHeight="1">
      <c r="A126" s="11"/>
      <c r="B126" s="196"/>
      <c r="C126" s="197"/>
      <c r="D126" s="198" t="s">
        <v>75</v>
      </c>
      <c r="E126" s="199" t="s">
        <v>169</v>
      </c>
      <c r="F126" s="199" t="s">
        <v>1464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SUM(P127:P167)</f>
        <v>0</v>
      </c>
      <c r="Q126" s="204"/>
      <c r="R126" s="205">
        <f>SUM(R127:R167)</f>
        <v>0</v>
      </c>
      <c r="S126" s="204"/>
      <c r="T126" s="206">
        <f>SUM(T127:T167)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84</v>
      </c>
      <c r="AT126" s="208" t="s">
        <v>75</v>
      </c>
      <c r="AU126" s="208" t="s">
        <v>76</v>
      </c>
      <c r="AY126" s="207" t="s">
        <v>155</v>
      </c>
      <c r="BK126" s="209">
        <f>SUM(BK127:BK167)</f>
        <v>0</v>
      </c>
    </row>
    <row r="127" s="2" customFormat="1" ht="16.5" customHeight="1">
      <c r="A127" s="37"/>
      <c r="B127" s="38"/>
      <c r="C127" s="210" t="s">
        <v>160</v>
      </c>
      <c r="D127" s="210" t="s">
        <v>156</v>
      </c>
      <c r="E127" s="211" t="s">
        <v>2285</v>
      </c>
      <c r="F127" s="212" t="s">
        <v>2641</v>
      </c>
      <c r="G127" s="213" t="s">
        <v>175</v>
      </c>
      <c r="H127" s="214">
        <v>480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41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160</v>
      </c>
      <c r="AT127" s="222" t="s">
        <v>156</v>
      </c>
      <c r="AU127" s="222" t="s">
        <v>84</v>
      </c>
      <c r="AY127" s="16" t="s">
        <v>155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84</v>
      </c>
      <c r="BK127" s="223">
        <f>ROUND(I127*H127,2)</f>
        <v>0</v>
      </c>
      <c r="BL127" s="16" t="s">
        <v>160</v>
      </c>
      <c r="BM127" s="222" t="s">
        <v>2642</v>
      </c>
    </row>
    <row r="128" s="2" customFormat="1" ht="16.5" customHeight="1">
      <c r="A128" s="37"/>
      <c r="B128" s="38"/>
      <c r="C128" s="210" t="s">
        <v>178</v>
      </c>
      <c r="D128" s="210" t="s">
        <v>156</v>
      </c>
      <c r="E128" s="211" t="s">
        <v>2643</v>
      </c>
      <c r="F128" s="212" t="s">
        <v>2644</v>
      </c>
      <c r="G128" s="213" t="s">
        <v>175</v>
      </c>
      <c r="H128" s="214">
        <v>890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41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160</v>
      </c>
      <c r="AT128" s="222" t="s">
        <v>156</v>
      </c>
      <c r="AU128" s="222" t="s">
        <v>84</v>
      </c>
      <c r="AY128" s="16" t="s">
        <v>155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84</v>
      </c>
      <c r="BK128" s="223">
        <f>ROUND(I128*H128,2)</f>
        <v>0</v>
      </c>
      <c r="BL128" s="16" t="s">
        <v>160</v>
      </c>
      <c r="BM128" s="222" t="s">
        <v>2645</v>
      </c>
    </row>
    <row r="129" s="2" customFormat="1" ht="16.5" customHeight="1">
      <c r="A129" s="37"/>
      <c r="B129" s="38"/>
      <c r="C129" s="210" t="s">
        <v>186</v>
      </c>
      <c r="D129" s="210" t="s">
        <v>156</v>
      </c>
      <c r="E129" s="211" t="s">
        <v>2291</v>
      </c>
      <c r="F129" s="212" t="s">
        <v>2646</v>
      </c>
      <c r="G129" s="213" t="s">
        <v>175</v>
      </c>
      <c r="H129" s="214">
        <v>720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41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160</v>
      </c>
      <c r="AT129" s="222" t="s">
        <v>156</v>
      </c>
      <c r="AU129" s="222" t="s">
        <v>84</v>
      </c>
      <c r="AY129" s="16" t="s">
        <v>155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84</v>
      </c>
      <c r="BK129" s="223">
        <f>ROUND(I129*H129,2)</f>
        <v>0</v>
      </c>
      <c r="BL129" s="16" t="s">
        <v>160</v>
      </c>
      <c r="BM129" s="222" t="s">
        <v>2647</v>
      </c>
    </row>
    <row r="130" s="2" customFormat="1" ht="16.5" customHeight="1">
      <c r="A130" s="37"/>
      <c r="B130" s="38"/>
      <c r="C130" s="210" t="s">
        <v>192</v>
      </c>
      <c r="D130" s="210" t="s">
        <v>156</v>
      </c>
      <c r="E130" s="211" t="s">
        <v>2294</v>
      </c>
      <c r="F130" s="212" t="s">
        <v>2648</v>
      </c>
      <c r="G130" s="213" t="s">
        <v>175</v>
      </c>
      <c r="H130" s="214">
        <v>50</v>
      </c>
      <c r="I130" s="215"/>
      <c r="J130" s="216">
        <f>ROUND(I130*H130,2)</f>
        <v>0</v>
      </c>
      <c r="K130" s="217"/>
      <c r="L130" s="43"/>
      <c r="M130" s="218" t="s">
        <v>1</v>
      </c>
      <c r="N130" s="219" t="s">
        <v>41</v>
      </c>
      <c r="O130" s="90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160</v>
      </c>
      <c r="AT130" s="222" t="s">
        <v>156</v>
      </c>
      <c r="AU130" s="222" t="s">
        <v>84</v>
      </c>
      <c r="AY130" s="16" t="s">
        <v>155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84</v>
      </c>
      <c r="BK130" s="223">
        <f>ROUND(I130*H130,2)</f>
        <v>0</v>
      </c>
      <c r="BL130" s="16" t="s">
        <v>160</v>
      </c>
      <c r="BM130" s="222" t="s">
        <v>2649</v>
      </c>
    </row>
    <row r="131" s="2" customFormat="1" ht="16.5" customHeight="1">
      <c r="A131" s="37"/>
      <c r="B131" s="38"/>
      <c r="C131" s="210" t="s">
        <v>197</v>
      </c>
      <c r="D131" s="210" t="s">
        <v>156</v>
      </c>
      <c r="E131" s="211" t="s">
        <v>2297</v>
      </c>
      <c r="F131" s="212" t="s">
        <v>2650</v>
      </c>
      <c r="G131" s="213" t="s">
        <v>175</v>
      </c>
      <c r="H131" s="214">
        <v>270</v>
      </c>
      <c r="I131" s="215"/>
      <c r="J131" s="216">
        <f>ROUND(I131*H131,2)</f>
        <v>0</v>
      </c>
      <c r="K131" s="217"/>
      <c r="L131" s="43"/>
      <c r="M131" s="218" t="s">
        <v>1</v>
      </c>
      <c r="N131" s="219" t="s">
        <v>41</v>
      </c>
      <c r="O131" s="90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160</v>
      </c>
      <c r="AT131" s="222" t="s">
        <v>156</v>
      </c>
      <c r="AU131" s="222" t="s">
        <v>84</v>
      </c>
      <c r="AY131" s="16" t="s">
        <v>155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84</v>
      </c>
      <c r="BK131" s="223">
        <f>ROUND(I131*H131,2)</f>
        <v>0</v>
      </c>
      <c r="BL131" s="16" t="s">
        <v>160</v>
      </c>
      <c r="BM131" s="222" t="s">
        <v>2651</v>
      </c>
    </row>
    <row r="132" s="2" customFormat="1" ht="16.5" customHeight="1">
      <c r="A132" s="37"/>
      <c r="B132" s="38"/>
      <c r="C132" s="210" t="s">
        <v>205</v>
      </c>
      <c r="D132" s="210" t="s">
        <v>156</v>
      </c>
      <c r="E132" s="211" t="s">
        <v>2652</v>
      </c>
      <c r="F132" s="212" t="s">
        <v>2653</v>
      </c>
      <c r="G132" s="213" t="s">
        <v>175</v>
      </c>
      <c r="H132" s="214">
        <v>30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41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160</v>
      </c>
      <c r="AT132" s="222" t="s">
        <v>156</v>
      </c>
      <c r="AU132" s="222" t="s">
        <v>84</v>
      </c>
      <c r="AY132" s="16" t="s">
        <v>155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84</v>
      </c>
      <c r="BK132" s="223">
        <f>ROUND(I132*H132,2)</f>
        <v>0</v>
      </c>
      <c r="BL132" s="16" t="s">
        <v>160</v>
      </c>
      <c r="BM132" s="222" t="s">
        <v>2654</v>
      </c>
    </row>
    <row r="133" s="2" customFormat="1" ht="16.5" customHeight="1">
      <c r="A133" s="37"/>
      <c r="B133" s="38"/>
      <c r="C133" s="210" t="s">
        <v>210</v>
      </c>
      <c r="D133" s="210" t="s">
        <v>156</v>
      </c>
      <c r="E133" s="211" t="s">
        <v>2301</v>
      </c>
      <c r="F133" s="212" t="s">
        <v>2655</v>
      </c>
      <c r="G133" s="213" t="s">
        <v>175</v>
      </c>
      <c r="H133" s="214">
        <v>10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41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160</v>
      </c>
      <c r="AT133" s="222" t="s">
        <v>156</v>
      </c>
      <c r="AU133" s="222" t="s">
        <v>84</v>
      </c>
      <c r="AY133" s="16" t="s">
        <v>155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84</v>
      </c>
      <c r="BK133" s="223">
        <f>ROUND(I133*H133,2)</f>
        <v>0</v>
      </c>
      <c r="BL133" s="16" t="s">
        <v>160</v>
      </c>
      <c r="BM133" s="222" t="s">
        <v>2656</v>
      </c>
    </row>
    <row r="134" s="2" customFormat="1" ht="16.5" customHeight="1">
      <c r="A134" s="37"/>
      <c r="B134" s="38"/>
      <c r="C134" s="210" t="s">
        <v>153</v>
      </c>
      <c r="D134" s="210" t="s">
        <v>156</v>
      </c>
      <c r="E134" s="211" t="s">
        <v>2657</v>
      </c>
      <c r="F134" s="212" t="s">
        <v>2658</v>
      </c>
      <c r="G134" s="213" t="s">
        <v>175</v>
      </c>
      <c r="H134" s="214">
        <v>18</v>
      </c>
      <c r="I134" s="215"/>
      <c r="J134" s="216">
        <f>ROUND(I134*H134,2)</f>
        <v>0</v>
      </c>
      <c r="K134" s="217"/>
      <c r="L134" s="43"/>
      <c r="M134" s="218" t="s">
        <v>1</v>
      </c>
      <c r="N134" s="219" t="s">
        <v>41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160</v>
      </c>
      <c r="AT134" s="222" t="s">
        <v>156</v>
      </c>
      <c r="AU134" s="222" t="s">
        <v>84</v>
      </c>
      <c r="AY134" s="16" t="s">
        <v>155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84</v>
      </c>
      <c r="BK134" s="223">
        <f>ROUND(I134*H134,2)</f>
        <v>0</v>
      </c>
      <c r="BL134" s="16" t="s">
        <v>160</v>
      </c>
      <c r="BM134" s="222" t="s">
        <v>2659</v>
      </c>
    </row>
    <row r="135" s="2" customFormat="1" ht="16.5" customHeight="1">
      <c r="A135" s="37"/>
      <c r="B135" s="38"/>
      <c r="C135" s="210" t="s">
        <v>219</v>
      </c>
      <c r="D135" s="210" t="s">
        <v>156</v>
      </c>
      <c r="E135" s="211" t="s">
        <v>2305</v>
      </c>
      <c r="F135" s="212" t="s">
        <v>2660</v>
      </c>
      <c r="G135" s="213" t="s">
        <v>175</v>
      </c>
      <c r="H135" s="214">
        <v>25</v>
      </c>
      <c r="I135" s="215"/>
      <c r="J135" s="216">
        <f>ROUND(I135*H135,2)</f>
        <v>0</v>
      </c>
      <c r="K135" s="217"/>
      <c r="L135" s="43"/>
      <c r="M135" s="218" t="s">
        <v>1</v>
      </c>
      <c r="N135" s="219" t="s">
        <v>41</v>
      </c>
      <c r="O135" s="90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160</v>
      </c>
      <c r="AT135" s="222" t="s">
        <v>156</v>
      </c>
      <c r="AU135" s="222" t="s">
        <v>84</v>
      </c>
      <c r="AY135" s="16" t="s">
        <v>155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84</v>
      </c>
      <c r="BK135" s="223">
        <f>ROUND(I135*H135,2)</f>
        <v>0</v>
      </c>
      <c r="BL135" s="16" t="s">
        <v>160</v>
      </c>
      <c r="BM135" s="222" t="s">
        <v>2661</v>
      </c>
    </row>
    <row r="136" s="2" customFormat="1" ht="16.5" customHeight="1">
      <c r="A136" s="37"/>
      <c r="B136" s="38"/>
      <c r="C136" s="210" t="s">
        <v>224</v>
      </c>
      <c r="D136" s="210" t="s">
        <v>156</v>
      </c>
      <c r="E136" s="211" t="s">
        <v>2662</v>
      </c>
      <c r="F136" s="212" t="s">
        <v>2663</v>
      </c>
      <c r="G136" s="213" t="s">
        <v>175</v>
      </c>
      <c r="H136" s="214">
        <v>70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41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160</v>
      </c>
      <c r="AT136" s="222" t="s">
        <v>156</v>
      </c>
      <c r="AU136" s="222" t="s">
        <v>84</v>
      </c>
      <c r="AY136" s="16" t="s">
        <v>155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84</v>
      </c>
      <c r="BK136" s="223">
        <f>ROUND(I136*H136,2)</f>
        <v>0</v>
      </c>
      <c r="BL136" s="16" t="s">
        <v>160</v>
      </c>
      <c r="BM136" s="222" t="s">
        <v>2664</v>
      </c>
    </row>
    <row r="137" s="2" customFormat="1" ht="16.5" customHeight="1">
      <c r="A137" s="37"/>
      <c r="B137" s="38"/>
      <c r="C137" s="210" t="s">
        <v>248</v>
      </c>
      <c r="D137" s="210" t="s">
        <v>156</v>
      </c>
      <c r="E137" s="211" t="s">
        <v>2309</v>
      </c>
      <c r="F137" s="212" t="s">
        <v>2665</v>
      </c>
      <c r="G137" s="213" t="s">
        <v>175</v>
      </c>
      <c r="H137" s="214">
        <v>50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41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160</v>
      </c>
      <c r="AT137" s="222" t="s">
        <v>156</v>
      </c>
      <c r="AU137" s="222" t="s">
        <v>84</v>
      </c>
      <c r="AY137" s="16" t="s">
        <v>155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84</v>
      </c>
      <c r="BK137" s="223">
        <f>ROUND(I137*H137,2)</f>
        <v>0</v>
      </c>
      <c r="BL137" s="16" t="s">
        <v>160</v>
      </c>
      <c r="BM137" s="222" t="s">
        <v>2666</v>
      </c>
    </row>
    <row r="138" s="2" customFormat="1" ht="16.5" customHeight="1">
      <c r="A138" s="37"/>
      <c r="B138" s="38"/>
      <c r="C138" s="210" t="s">
        <v>8</v>
      </c>
      <c r="D138" s="210" t="s">
        <v>156</v>
      </c>
      <c r="E138" s="211" t="s">
        <v>2667</v>
      </c>
      <c r="F138" s="212" t="s">
        <v>2668</v>
      </c>
      <c r="G138" s="213" t="s">
        <v>949</v>
      </c>
      <c r="H138" s="214">
        <v>6</v>
      </c>
      <c r="I138" s="215"/>
      <c r="J138" s="216">
        <f>ROUND(I138*H138,2)</f>
        <v>0</v>
      </c>
      <c r="K138" s="217"/>
      <c r="L138" s="43"/>
      <c r="M138" s="218" t="s">
        <v>1</v>
      </c>
      <c r="N138" s="219" t="s">
        <v>41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160</v>
      </c>
      <c r="AT138" s="222" t="s">
        <v>156</v>
      </c>
      <c r="AU138" s="222" t="s">
        <v>84</v>
      </c>
      <c r="AY138" s="16" t="s">
        <v>155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84</v>
      </c>
      <c r="BK138" s="223">
        <f>ROUND(I138*H138,2)</f>
        <v>0</v>
      </c>
      <c r="BL138" s="16" t="s">
        <v>160</v>
      </c>
      <c r="BM138" s="222" t="s">
        <v>2669</v>
      </c>
    </row>
    <row r="139" s="2" customFormat="1" ht="16.5" customHeight="1">
      <c r="A139" s="37"/>
      <c r="B139" s="38"/>
      <c r="C139" s="210" t="s">
        <v>191</v>
      </c>
      <c r="D139" s="210" t="s">
        <v>156</v>
      </c>
      <c r="E139" s="211" t="s">
        <v>2313</v>
      </c>
      <c r="F139" s="212" t="s">
        <v>2670</v>
      </c>
      <c r="G139" s="213" t="s">
        <v>949</v>
      </c>
      <c r="H139" s="214">
        <v>2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41</v>
      </c>
      <c r="O139" s="90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160</v>
      </c>
      <c r="AT139" s="222" t="s">
        <v>156</v>
      </c>
      <c r="AU139" s="222" t="s">
        <v>84</v>
      </c>
      <c r="AY139" s="16" t="s">
        <v>155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84</v>
      </c>
      <c r="BK139" s="223">
        <f>ROUND(I139*H139,2)</f>
        <v>0</v>
      </c>
      <c r="BL139" s="16" t="s">
        <v>160</v>
      </c>
      <c r="BM139" s="222" t="s">
        <v>2671</v>
      </c>
    </row>
    <row r="140" s="2" customFormat="1" ht="16.5" customHeight="1">
      <c r="A140" s="37"/>
      <c r="B140" s="38"/>
      <c r="C140" s="210" t="s">
        <v>311</v>
      </c>
      <c r="D140" s="210" t="s">
        <v>156</v>
      </c>
      <c r="E140" s="211" t="s">
        <v>2314</v>
      </c>
      <c r="F140" s="212" t="s">
        <v>2672</v>
      </c>
      <c r="G140" s="213" t="s">
        <v>949</v>
      </c>
      <c r="H140" s="214">
        <v>3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41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160</v>
      </c>
      <c r="AT140" s="222" t="s">
        <v>156</v>
      </c>
      <c r="AU140" s="222" t="s">
        <v>84</v>
      </c>
      <c r="AY140" s="16" t="s">
        <v>155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84</v>
      </c>
      <c r="BK140" s="223">
        <f>ROUND(I140*H140,2)</f>
        <v>0</v>
      </c>
      <c r="BL140" s="16" t="s">
        <v>160</v>
      </c>
      <c r="BM140" s="222" t="s">
        <v>2673</v>
      </c>
    </row>
    <row r="141" s="2" customFormat="1" ht="16.5" customHeight="1">
      <c r="A141" s="37"/>
      <c r="B141" s="38"/>
      <c r="C141" s="210" t="s">
        <v>320</v>
      </c>
      <c r="D141" s="210" t="s">
        <v>156</v>
      </c>
      <c r="E141" s="211" t="s">
        <v>2317</v>
      </c>
      <c r="F141" s="212" t="s">
        <v>2674</v>
      </c>
      <c r="G141" s="213" t="s">
        <v>949</v>
      </c>
      <c r="H141" s="214">
        <v>2</v>
      </c>
      <c r="I141" s="215"/>
      <c r="J141" s="216">
        <f>ROUND(I141*H141,2)</f>
        <v>0</v>
      </c>
      <c r="K141" s="217"/>
      <c r="L141" s="43"/>
      <c r="M141" s="218" t="s">
        <v>1</v>
      </c>
      <c r="N141" s="219" t="s">
        <v>41</v>
      </c>
      <c r="O141" s="90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160</v>
      </c>
      <c r="AT141" s="222" t="s">
        <v>156</v>
      </c>
      <c r="AU141" s="222" t="s">
        <v>84</v>
      </c>
      <c r="AY141" s="16" t="s">
        <v>155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84</v>
      </c>
      <c r="BK141" s="223">
        <f>ROUND(I141*H141,2)</f>
        <v>0</v>
      </c>
      <c r="BL141" s="16" t="s">
        <v>160</v>
      </c>
      <c r="BM141" s="222" t="s">
        <v>2675</v>
      </c>
    </row>
    <row r="142" s="2" customFormat="1" ht="16.5" customHeight="1">
      <c r="A142" s="37"/>
      <c r="B142" s="38"/>
      <c r="C142" s="210" t="s">
        <v>326</v>
      </c>
      <c r="D142" s="210" t="s">
        <v>156</v>
      </c>
      <c r="E142" s="211" t="s">
        <v>2676</v>
      </c>
      <c r="F142" s="212" t="s">
        <v>2677</v>
      </c>
      <c r="G142" s="213" t="s">
        <v>949</v>
      </c>
      <c r="H142" s="214">
        <v>15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41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160</v>
      </c>
      <c r="AT142" s="222" t="s">
        <v>156</v>
      </c>
      <c r="AU142" s="222" t="s">
        <v>84</v>
      </c>
      <c r="AY142" s="16" t="s">
        <v>155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84</v>
      </c>
      <c r="BK142" s="223">
        <f>ROUND(I142*H142,2)</f>
        <v>0</v>
      </c>
      <c r="BL142" s="16" t="s">
        <v>160</v>
      </c>
      <c r="BM142" s="222" t="s">
        <v>2678</v>
      </c>
    </row>
    <row r="143" s="2" customFormat="1" ht="16.5" customHeight="1">
      <c r="A143" s="37"/>
      <c r="B143" s="38"/>
      <c r="C143" s="210" t="s">
        <v>267</v>
      </c>
      <c r="D143" s="210" t="s">
        <v>156</v>
      </c>
      <c r="E143" s="211" t="s">
        <v>2321</v>
      </c>
      <c r="F143" s="212" t="s">
        <v>2679</v>
      </c>
      <c r="G143" s="213" t="s">
        <v>949</v>
      </c>
      <c r="H143" s="214">
        <v>2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41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160</v>
      </c>
      <c r="AT143" s="222" t="s">
        <v>156</v>
      </c>
      <c r="AU143" s="222" t="s">
        <v>84</v>
      </c>
      <c r="AY143" s="16" t="s">
        <v>155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84</v>
      </c>
      <c r="BK143" s="223">
        <f>ROUND(I143*H143,2)</f>
        <v>0</v>
      </c>
      <c r="BL143" s="16" t="s">
        <v>160</v>
      </c>
      <c r="BM143" s="222" t="s">
        <v>2680</v>
      </c>
    </row>
    <row r="144" s="2" customFormat="1" ht="16.5" customHeight="1">
      <c r="A144" s="37"/>
      <c r="B144" s="38"/>
      <c r="C144" s="210" t="s">
        <v>7</v>
      </c>
      <c r="D144" s="210" t="s">
        <v>156</v>
      </c>
      <c r="E144" s="211" t="s">
        <v>2322</v>
      </c>
      <c r="F144" s="212" t="s">
        <v>2681</v>
      </c>
      <c r="G144" s="213" t="s">
        <v>949</v>
      </c>
      <c r="H144" s="214">
        <v>7</v>
      </c>
      <c r="I144" s="215"/>
      <c r="J144" s="216">
        <f>ROUND(I144*H144,2)</f>
        <v>0</v>
      </c>
      <c r="K144" s="217"/>
      <c r="L144" s="43"/>
      <c r="M144" s="218" t="s">
        <v>1</v>
      </c>
      <c r="N144" s="219" t="s">
        <v>41</v>
      </c>
      <c r="O144" s="90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160</v>
      </c>
      <c r="AT144" s="222" t="s">
        <v>156</v>
      </c>
      <c r="AU144" s="222" t="s">
        <v>84</v>
      </c>
      <c r="AY144" s="16" t="s">
        <v>155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84</v>
      </c>
      <c r="BK144" s="223">
        <f>ROUND(I144*H144,2)</f>
        <v>0</v>
      </c>
      <c r="BL144" s="16" t="s">
        <v>160</v>
      </c>
      <c r="BM144" s="222" t="s">
        <v>2682</v>
      </c>
    </row>
    <row r="145" s="2" customFormat="1" ht="16.5" customHeight="1">
      <c r="A145" s="37"/>
      <c r="B145" s="38"/>
      <c r="C145" s="210" t="s">
        <v>258</v>
      </c>
      <c r="D145" s="210" t="s">
        <v>156</v>
      </c>
      <c r="E145" s="211" t="s">
        <v>2324</v>
      </c>
      <c r="F145" s="212" t="s">
        <v>2683</v>
      </c>
      <c r="G145" s="213" t="s">
        <v>949</v>
      </c>
      <c r="H145" s="214">
        <v>12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41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160</v>
      </c>
      <c r="AT145" s="222" t="s">
        <v>156</v>
      </c>
      <c r="AU145" s="222" t="s">
        <v>84</v>
      </c>
      <c r="AY145" s="16" t="s">
        <v>155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84</v>
      </c>
      <c r="BK145" s="223">
        <f>ROUND(I145*H145,2)</f>
        <v>0</v>
      </c>
      <c r="BL145" s="16" t="s">
        <v>160</v>
      </c>
      <c r="BM145" s="222" t="s">
        <v>2684</v>
      </c>
    </row>
    <row r="146" s="2" customFormat="1" ht="16.5" customHeight="1">
      <c r="A146" s="37"/>
      <c r="B146" s="38"/>
      <c r="C146" s="210" t="s">
        <v>283</v>
      </c>
      <c r="D146" s="210" t="s">
        <v>156</v>
      </c>
      <c r="E146" s="211" t="s">
        <v>2685</v>
      </c>
      <c r="F146" s="212" t="s">
        <v>2686</v>
      </c>
      <c r="G146" s="213" t="s">
        <v>949</v>
      </c>
      <c r="H146" s="214">
        <v>11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41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160</v>
      </c>
      <c r="AT146" s="222" t="s">
        <v>156</v>
      </c>
      <c r="AU146" s="222" t="s">
        <v>84</v>
      </c>
      <c r="AY146" s="16" t="s">
        <v>155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84</v>
      </c>
      <c r="BK146" s="223">
        <f>ROUND(I146*H146,2)</f>
        <v>0</v>
      </c>
      <c r="BL146" s="16" t="s">
        <v>160</v>
      </c>
      <c r="BM146" s="222" t="s">
        <v>2687</v>
      </c>
    </row>
    <row r="147" s="2" customFormat="1" ht="16.5" customHeight="1">
      <c r="A147" s="37"/>
      <c r="B147" s="38"/>
      <c r="C147" s="210" t="s">
        <v>269</v>
      </c>
      <c r="D147" s="210" t="s">
        <v>156</v>
      </c>
      <c r="E147" s="211" t="s">
        <v>2328</v>
      </c>
      <c r="F147" s="212" t="s">
        <v>2688</v>
      </c>
      <c r="G147" s="213" t="s">
        <v>949</v>
      </c>
      <c r="H147" s="214">
        <v>1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41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160</v>
      </c>
      <c r="AT147" s="222" t="s">
        <v>156</v>
      </c>
      <c r="AU147" s="222" t="s">
        <v>84</v>
      </c>
      <c r="AY147" s="16" t="s">
        <v>155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84</v>
      </c>
      <c r="BK147" s="223">
        <f>ROUND(I147*H147,2)</f>
        <v>0</v>
      </c>
      <c r="BL147" s="16" t="s">
        <v>160</v>
      </c>
      <c r="BM147" s="222" t="s">
        <v>2689</v>
      </c>
    </row>
    <row r="148" s="2" customFormat="1" ht="16.5" customHeight="1">
      <c r="A148" s="37"/>
      <c r="B148" s="38"/>
      <c r="C148" s="210" t="s">
        <v>273</v>
      </c>
      <c r="D148" s="210" t="s">
        <v>156</v>
      </c>
      <c r="E148" s="211" t="s">
        <v>2690</v>
      </c>
      <c r="F148" s="212" t="s">
        <v>2691</v>
      </c>
      <c r="G148" s="213" t="s">
        <v>949</v>
      </c>
      <c r="H148" s="214">
        <v>1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41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160</v>
      </c>
      <c r="AT148" s="222" t="s">
        <v>156</v>
      </c>
      <c r="AU148" s="222" t="s">
        <v>84</v>
      </c>
      <c r="AY148" s="16" t="s">
        <v>155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84</v>
      </c>
      <c r="BK148" s="223">
        <f>ROUND(I148*H148,2)</f>
        <v>0</v>
      </c>
      <c r="BL148" s="16" t="s">
        <v>160</v>
      </c>
      <c r="BM148" s="222" t="s">
        <v>2692</v>
      </c>
    </row>
    <row r="149" s="2" customFormat="1" ht="16.5" customHeight="1">
      <c r="A149" s="37"/>
      <c r="B149" s="38"/>
      <c r="C149" s="210" t="s">
        <v>277</v>
      </c>
      <c r="D149" s="210" t="s">
        <v>156</v>
      </c>
      <c r="E149" s="211" t="s">
        <v>2332</v>
      </c>
      <c r="F149" s="212" t="s">
        <v>2693</v>
      </c>
      <c r="G149" s="213" t="s">
        <v>949</v>
      </c>
      <c r="H149" s="214">
        <v>1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41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160</v>
      </c>
      <c r="AT149" s="222" t="s">
        <v>156</v>
      </c>
      <c r="AU149" s="222" t="s">
        <v>84</v>
      </c>
      <c r="AY149" s="16" t="s">
        <v>155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84</v>
      </c>
      <c r="BK149" s="223">
        <f>ROUND(I149*H149,2)</f>
        <v>0</v>
      </c>
      <c r="BL149" s="16" t="s">
        <v>160</v>
      </c>
      <c r="BM149" s="222" t="s">
        <v>2694</v>
      </c>
    </row>
    <row r="150" s="2" customFormat="1" ht="16.5" customHeight="1">
      <c r="A150" s="37"/>
      <c r="B150" s="38"/>
      <c r="C150" s="210" t="s">
        <v>280</v>
      </c>
      <c r="D150" s="210" t="s">
        <v>156</v>
      </c>
      <c r="E150" s="211" t="s">
        <v>2695</v>
      </c>
      <c r="F150" s="212" t="s">
        <v>2696</v>
      </c>
      <c r="G150" s="213" t="s">
        <v>949</v>
      </c>
      <c r="H150" s="214">
        <v>3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41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160</v>
      </c>
      <c r="AT150" s="222" t="s">
        <v>156</v>
      </c>
      <c r="AU150" s="222" t="s">
        <v>84</v>
      </c>
      <c r="AY150" s="16" t="s">
        <v>155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84</v>
      </c>
      <c r="BK150" s="223">
        <f>ROUND(I150*H150,2)</f>
        <v>0</v>
      </c>
      <c r="BL150" s="16" t="s">
        <v>160</v>
      </c>
      <c r="BM150" s="222" t="s">
        <v>2697</v>
      </c>
    </row>
    <row r="151" s="2" customFormat="1" ht="16.5" customHeight="1">
      <c r="A151" s="37"/>
      <c r="B151" s="38"/>
      <c r="C151" s="210" t="s">
        <v>292</v>
      </c>
      <c r="D151" s="210" t="s">
        <v>156</v>
      </c>
      <c r="E151" s="211" t="s">
        <v>2336</v>
      </c>
      <c r="F151" s="212" t="s">
        <v>2698</v>
      </c>
      <c r="G151" s="213" t="s">
        <v>949</v>
      </c>
      <c r="H151" s="214">
        <v>5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41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160</v>
      </c>
      <c r="AT151" s="222" t="s">
        <v>156</v>
      </c>
      <c r="AU151" s="222" t="s">
        <v>84</v>
      </c>
      <c r="AY151" s="16" t="s">
        <v>155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84</v>
      </c>
      <c r="BK151" s="223">
        <f>ROUND(I151*H151,2)</f>
        <v>0</v>
      </c>
      <c r="BL151" s="16" t="s">
        <v>160</v>
      </c>
      <c r="BM151" s="222" t="s">
        <v>2699</v>
      </c>
    </row>
    <row r="152" s="2" customFormat="1" ht="16.5" customHeight="1">
      <c r="A152" s="37"/>
      <c r="B152" s="38"/>
      <c r="C152" s="210" t="s">
        <v>298</v>
      </c>
      <c r="D152" s="210" t="s">
        <v>156</v>
      </c>
      <c r="E152" s="211" t="s">
        <v>2700</v>
      </c>
      <c r="F152" s="212" t="s">
        <v>2701</v>
      </c>
      <c r="G152" s="213" t="s">
        <v>949</v>
      </c>
      <c r="H152" s="214">
        <v>66</v>
      </c>
      <c r="I152" s="215"/>
      <c r="J152" s="216">
        <f>ROUND(I152*H152,2)</f>
        <v>0</v>
      </c>
      <c r="K152" s="217"/>
      <c r="L152" s="43"/>
      <c r="M152" s="218" t="s">
        <v>1</v>
      </c>
      <c r="N152" s="219" t="s">
        <v>41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160</v>
      </c>
      <c r="AT152" s="222" t="s">
        <v>156</v>
      </c>
      <c r="AU152" s="222" t="s">
        <v>84</v>
      </c>
      <c r="AY152" s="16" t="s">
        <v>155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84</v>
      </c>
      <c r="BK152" s="223">
        <f>ROUND(I152*H152,2)</f>
        <v>0</v>
      </c>
      <c r="BL152" s="16" t="s">
        <v>160</v>
      </c>
      <c r="BM152" s="222" t="s">
        <v>2702</v>
      </c>
    </row>
    <row r="153" s="2" customFormat="1" ht="16.5" customHeight="1">
      <c r="A153" s="37"/>
      <c r="B153" s="38"/>
      <c r="C153" s="210" t="s">
        <v>303</v>
      </c>
      <c r="D153" s="210" t="s">
        <v>156</v>
      </c>
      <c r="E153" s="211" t="s">
        <v>2340</v>
      </c>
      <c r="F153" s="212" t="s">
        <v>2703</v>
      </c>
      <c r="G153" s="213" t="s">
        <v>949</v>
      </c>
      <c r="H153" s="214">
        <v>94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41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160</v>
      </c>
      <c r="AT153" s="222" t="s">
        <v>156</v>
      </c>
      <c r="AU153" s="222" t="s">
        <v>84</v>
      </c>
      <c r="AY153" s="16" t="s">
        <v>155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84</v>
      </c>
      <c r="BK153" s="223">
        <f>ROUND(I153*H153,2)</f>
        <v>0</v>
      </c>
      <c r="BL153" s="16" t="s">
        <v>160</v>
      </c>
      <c r="BM153" s="222" t="s">
        <v>2704</v>
      </c>
    </row>
    <row r="154" s="2" customFormat="1" ht="16.5" customHeight="1">
      <c r="A154" s="37"/>
      <c r="B154" s="38"/>
      <c r="C154" s="210" t="s">
        <v>184</v>
      </c>
      <c r="D154" s="210" t="s">
        <v>156</v>
      </c>
      <c r="E154" s="211" t="s">
        <v>2705</v>
      </c>
      <c r="F154" s="212" t="s">
        <v>2706</v>
      </c>
      <c r="G154" s="213" t="s">
        <v>949</v>
      </c>
      <c r="H154" s="214">
        <v>32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41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160</v>
      </c>
      <c r="AT154" s="222" t="s">
        <v>156</v>
      </c>
      <c r="AU154" s="222" t="s">
        <v>84</v>
      </c>
      <c r="AY154" s="16" t="s">
        <v>155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84</v>
      </c>
      <c r="BK154" s="223">
        <f>ROUND(I154*H154,2)</f>
        <v>0</v>
      </c>
      <c r="BL154" s="16" t="s">
        <v>160</v>
      </c>
      <c r="BM154" s="222" t="s">
        <v>2707</v>
      </c>
    </row>
    <row r="155" s="2" customFormat="1" ht="16.5" customHeight="1">
      <c r="A155" s="37"/>
      <c r="B155" s="38"/>
      <c r="C155" s="210" t="s">
        <v>343</v>
      </c>
      <c r="D155" s="210" t="s">
        <v>156</v>
      </c>
      <c r="E155" s="211" t="s">
        <v>2344</v>
      </c>
      <c r="F155" s="212" t="s">
        <v>2708</v>
      </c>
      <c r="G155" s="213" t="s">
        <v>175</v>
      </c>
      <c r="H155" s="214">
        <v>60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41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160</v>
      </c>
      <c r="AT155" s="222" t="s">
        <v>156</v>
      </c>
      <c r="AU155" s="222" t="s">
        <v>84</v>
      </c>
      <c r="AY155" s="16" t="s">
        <v>155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84</v>
      </c>
      <c r="BK155" s="223">
        <f>ROUND(I155*H155,2)</f>
        <v>0</v>
      </c>
      <c r="BL155" s="16" t="s">
        <v>160</v>
      </c>
      <c r="BM155" s="222" t="s">
        <v>2709</v>
      </c>
    </row>
    <row r="156" s="2" customFormat="1" ht="16.5" customHeight="1">
      <c r="A156" s="37"/>
      <c r="B156" s="38"/>
      <c r="C156" s="210" t="s">
        <v>348</v>
      </c>
      <c r="D156" s="210" t="s">
        <v>156</v>
      </c>
      <c r="E156" s="211" t="s">
        <v>2710</v>
      </c>
      <c r="F156" s="212" t="s">
        <v>2711</v>
      </c>
      <c r="G156" s="213" t="s">
        <v>175</v>
      </c>
      <c r="H156" s="214">
        <v>10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41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160</v>
      </c>
      <c r="AT156" s="222" t="s">
        <v>156</v>
      </c>
      <c r="AU156" s="222" t="s">
        <v>84</v>
      </c>
      <c r="AY156" s="16" t="s">
        <v>155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84</v>
      </c>
      <c r="BK156" s="223">
        <f>ROUND(I156*H156,2)</f>
        <v>0</v>
      </c>
      <c r="BL156" s="16" t="s">
        <v>160</v>
      </c>
      <c r="BM156" s="222" t="s">
        <v>2712</v>
      </c>
    </row>
    <row r="157" s="2" customFormat="1" ht="16.5" customHeight="1">
      <c r="A157" s="37"/>
      <c r="B157" s="38"/>
      <c r="C157" s="210" t="s">
        <v>229</v>
      </c>
      <c r="D157" s="210" t="s">
        <v>156</v>
      </c>
      <c r="E157" s="211" t="s">
        <v>2348</v>
      </c>
      <c r="F157" s="212" t="s">
        <v>2713</v>
      </c>
      <c r="G157" s="213" t="s">
        <v>175</v>
      </c>
      <c r="H157" s="214">
        <v>85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41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160</v>
      </c>
      <c r="AT157" s="222" t="s">
        <v>156</v>
      </c>
      <c r="AU157" s="222" t="s">
        <v>84</v>
      </c>
      <c r="AY157" s="16" t="s">
        <v>155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84</v>
      </c>
      <c r="BK157" s="223">
        <f>ROUND(I157*H157,2)</f>
        <v>0</v>
      </c>
      <c r="BL157" s="16" t="s">
        <v>160</v>
      </c>
      <c r="BM157" s="222" t="s">
        <v>2714</v>
      </c>
    </row>
    <row r="158" s="2" customFormat="1" ht="16.5" customHeight="1">
      <c r="A158" s="37"/>
      <c r="B158" s="38"/>
      <c r="C158" s="210" t="s">
        <v>356</v>
      </c>
      <c r="D158" s="210" t="s">
        <v>156</v>
      </c>
      <c r="E158" s="211" t="s">
        <v>2715</v>
      </c>
      <c r="F158" s="212" t="s">
        <v>2716</v>
      </c>
      <c r="G158" s="213" t="s">
        <v>175</v>
      </c>
      <c r="H158" s="214">
        <v>30</v>
      </c>
      <c r="I158" s="215"/>
      <c r="J158" s="216">
        <f>ROUND(I158*H158,2)</f>
        <v>0</v>
      </c>
      <c r="K158" s="217"/>
      <c r="L158" s="43"/>
      <c r="M158" s="218" t="s">
        <v>1</v>
      </c>
      <c r="N158" s="219" t="s">
        <v>41</v>
      </c>
      <c r="O158" s="90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160</v>
      </c>
      <c r="AT158" s="222" t="s">
        <v>156</v>
      </c>
      <c r="AU158" s="222" t="s">
        <v>84</v>
      </c>
      <c r="AY158" s="16" t="s">
        <v>155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84</v>
      </c>
      <c r="BK158" s="223">
        <f>ROUND(I158*H158,2)</f>
        <v>0</v>
      </c>
      <c r="BL158" s="16" t="s">
        <v>160</v>
      </c>
      <c r="BM158" s="222" t="s">
        <v>2717</v>
      </c>
    </row>
    <row r="159" s="2" customFormat="1" ht="16.5" customHeight="1">
      <c r="A159" s="37"/>
      <c r="B159" s="38"/>
      <c r="C159" s="210" t="s">
        <v>360</v>
      </c>
      <c r="D159" s="210" t="s">
        <v>156</v>
      </c>
      <c r="E159" s="211" t="s">
        <v>2352</v>
      </c>
      <c r="F159" s="212" t="s">
        <v>2718</v>
      </c>
      <c r="G159" s="213" t="s">
        <v>175</v>
      </c>
      <c r="H159" s="214">
        <v>80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41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160</v>
      </c>
      <c r="AT159" s="222" t="s">
        <v>156</v>
      </c>
      <c r="AU159" s="222" t="s">
        <v>84</v>
      </c>
      <c r="AY159" s="16" t="s">
        <v>155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84</v>
      </c>
      <c r="BK159" s="223">
        <f>ROUND(I159*H159,2)</f>
        <v>0</v>
      </c>
      <c r="BL159" s="16" t="s">
        <v>160</v>
      </c>
      <c r="BM159" s="222" t="s">
        <v>2719</v>
      </c>
    </row>
    <row r="160" s="2" customFormat="1" ht="16.5" customHeight="1">
      <c r="A160" s="37"/>
      <c r="B160" s="38"/>
      <c r="C160" s="210" t="s">
        <v>365</v>
      </c>
      <c r="D160" s="210" t="s">
        <v>156</v>
      </c>
      <c r="E160" s="211" t="s">
        <v>2720</v>
      </c>
      <c r="F160" s="212" t="s">
        <v>2721</v>
      </c>
      <c r="G160" s="213" t="s">
        <v>175</v>
      </c>
      <c r="H160" s="214">
        <v>15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41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160</v>
      </c>
      <c r="AT160" s="222" t="s">
        <v>156</v>
      </c>
      <c r="AU160" s="222" t="s">
        <v>84</v>
      </c>
      <c r="AY160" s="16" t="s">
        <v>155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84</v>
      </c>
      <c r="BK160" s="223">
        <f>ROUND(I160*H160,2)</f>
        <v>0</v>
      </c>
      <c r="BL160" s="16" t="s">
        <v>160</v>
      </c>
      <c r="BM160" s="222" t="s">
        <v>2722</v>
      </c>
    </row>
    <row r="161" s="2" customFormat="1" ht="16.5" customHeight="1">
      <c r="A161" s="37"/>
      <c r="B161" s="38"/>
      <c r="C161" s="210" t="s">
        <v>369</v>
      </c>
      <c r="D161" s="210" t="s">
        <v>156</v>
      </c>
      <c r="E161" s="211" t="s">
        <v>2356</v>
      </c>
      <c r="F161" s="212" t="s">
        <v>2723</v>
      </c>
      <c r="G161" s="213" t="s">
        <v>175</v>
      </c>
      <c r="H161" s="214">
        <v>10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41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160</v>
      </c>
      <c r="AT161" s="222" t="s">
        <v>156</v>
      </c>
      <c r="AU161" s="222" t="s">
        <v>84</v>
      </c>
      <c r="AY161" s="16" t="s">
        <v>155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84</v>
      </c>
      <c r="BK161" s="223">
        <f>ROUND(I161*H161,2)</f>
        <v>0</v>
      </c>
      <c r="BL161" s="16" t="s">
        <v>160</v>
      </c>
      <c r="BM161" s="222" t="s">
        <v>2724</v>
      </c>
    </row>
    <row r="162" s="2" customFormat="1" ht="16.5" customHeight="1">
      <c r="A162" s="37"/>
      <c r="B162" s="38"/>
      <c r="C162" s="210" t="s">
        <v>374</v>
      </c>
      <c r="D162" s="210" t="s">
        <v>156</v>
      </c>
      <c r="E162" s="211" t="s">
        <v>2725</v>
      </c>
      <c r="F162" s="212" t="s">
        <v>2726</v>
      </c>
      <c r="G162" s="213" t="s">
        <v>175</v>
      </c>
      <c r="H162" s="214">
        <v>35</v>
      </c>
      <c r="I162" s="215"/>
      <c r="J162" s="216">
        <f>ROUND(I162*H162,2)</f>
        <v>0</v>
      </c>
      <c r="K162" s="217"/>
      <c r="L162" s="43"/>
      <c r="M162" s="218" t="s">
        <v>1</v>
      </c>
      <c r="N162" s="219" t="s">
        <v>41</v>
      </c>
      <c r="O162" s="90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160</v>
      </c>
      <c r="AT162" s="222" t="s">
        <v>156</v>
      </c>
      <c r="AU162" s="222" t="s">
        <v>84</v>
      </c>
      <c r="AY162" s="16" t="s">
        <v>155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84</v>
      </c>
      <c r="BK162" s="223">
        <f>ROUND(I162*H162,2)</f>
        <v>0</v>
      </c>
      <c r="BL162" s="16" t="s">
        <v>160</v>
      </c>
      <c r="BM162" s="222" t="s">
        <v>2727</v>
      </c>
    </row>
    <row r="163" s="2" customFormat="1" ht="16.5" customHeight="1">
      <c r="A163" s="37"/>
      <c r="B163" s="38"/>
      <c r="C163" s="210" t="s">
        <v>333</v>
      </c>
      <c r="D163" s="210" t="s">
        <v>156</v>
      </c>
      <c r="E163" s="211" t="s">
        <v>2361</v>
      </c>
      <c r="F163" s="212" t="s">
        <v>2728</v>
      </c>
      <c r="G163" s="213" t="s">
        <v>175</v>
      </c>
      <c r="H163" s="214">
        <v>15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41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160</v>
      </c>
      <c r="AT163" s="222" t="s">
        <v>156</v>
      </c>
      <c r="AU163" s="222" t="s">
        <v>84</v>
      </c>
      <c r="AY163" s="16" t="s">
        <v>155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84</v>
      </c>
      <c r="BK163" s="223">
        <f>ROUND(I163*H163,2)</f>
        <v>0</v>
      </c>
      <c r="BL163" s="16" t="s">
        <v>160</v>
      </c>
      <c r="BM163" s="222" t="s">
        <v>2729</v>
      </c>
    </row>
    <row r="164" s="2" customFormat="1" ht="16.5" customHeight="1">
      <c r="A164" s="37"/>
      <c r="B164" s="38"/>
      <c r="C164" s="210" t="s">
        <v>337</v>
      </c>
      <c r="D164" s="210" t="s">
        <v>156</v>
      </c>
      <c r="E164" s="211" t="s">
        <v>2730</v>
      </c>
      <c r="F164" s="212" t="s">
        <v>2731</v>
      </c>
      <c r="G164" s="213" t="s">
        <v>175</v>
      </c>
      <c r="H164" s="214">
        <v>5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41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160</v>
      </c>
      <c r="AT164" s="222" t="s">
        <v>156</v>
      </c>
      <c r="AU164" s="222" t="s">
        <v>84</v>
      </c>
      <c r="AY164" s="16" t="s">
        <v>155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84</v>
      </c>
      <c r="BK164" s="223">
        <f>ROUND(I164*H164,2)</f>
        <v>0</v>
      </c>
      <c r="BL164" s="16" t="s">
        <v>160</v>
      </c>
      <c r="BM164" s="222" t="s">
        <v>2732</v>
      </c>
    </row>
    <row r="165" s="2" customFormat="1" ht="16.5" customHeight="1">
      <c r="A165" s="37"/>
      <c r="B165" s="38"/>
      <c r="C165" s="210" t="s">
        <v>383</v>
      </c>
      <c r="D165" s="210" t="s">
        <v>156</v>
      </c>
      <c r="E165" s="211" t="s">
        <v>2366</v>
      </c>
      <c r="F165" s="212" t="s">
        <v>2733</v>
      </c>
      <c r="G165" s="213" t="s">
        <v>175</v>
      </c>
      <c r="H165" s="214">
        <v>20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41</v>
      </c>
      <c r="O165" s="90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160</v>
      </c>
      <c r="AT165" s="222" t="s">
        <v>156</v>
      </c>
      <c r="AU165" s="222" t="s">
        <v>84</v>
      </c>
      <c r="AY165" s="16" t="s">
        <v>155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84</v>
      </c>
      <c r="BK165" s="223">
        <f>ROUND(I165*H165,2)</f>
        <v>0</v>
      </c>
      <c r="BL165" s="16" t="s">
        <v>160</v>
      </c>
      <c r="BM165" s="222" t="s">
        <v>2734</v>
      </c>
    </row>
    <row r="166" s="2" customFormat="1" ht="16.5" customHeight="1">
      <c r="A166" s="37"/>
      <c r="B166" s="38"/>
      <c r="C166" s="210" t="s">
        <v>387</v>
      </c>
      <c r="D166" s="210" t="s">
        <v>156</v>
      </c>
      <c r="E166" s="211" t="s">
        <v>2735</v>
      </c>
      <c r="F166" s="212" t="s">
        <v>2736</v>
      </c>
      <c r="G166" s="213" t="s">
        <v>175</v>
      </c>
      <c r="H166" s="214">
        <v>10</v>
      </c>
      <c r="I166" s="215"/>
      <c r="J166" s="216">
        <f>ROUND(I166*H166,2)</f>
        <v>0</v>
      </c>
      <c r="K166" s="217"/>
      <c r="L166" s="43"/>
      <c r="M166" s="218" t="s">
        <v>1</v>
      </c>
      <c r="N166" s="219" t="s">
        <v>41</v>
      </c>
      <c r="O166" s="90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160</v>
      </c>
      <c r="AT166" s="222" t="s">
        <v>156</v>
      </c>
      <c r="AU166" s="222" t="s">
        <v>84</v>
      </c>
      <c r="AY166" s="16" t="s">
        <v>155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84</v>
      </c>
      <c r="BK166" s="223">
        <f>ROUND(I166*H166,2)</f>
        <v>0</v>
      </c>
      <c r="BL166" s="16" t="s">
        <v>160</v>
      </c>
      <c r="BM166" s="222" t="s">
        <v>2737</v>
      </c>
    </row>
    <row r="167" s="2" customFormat="1" ht="16.5" customHeight="1">
      <c r="A167" s="37"/>
      <c r="B167" s="38"/>
      <c r="C167" s="210" t="s">
        <v>391</v>
      </c>
      <c r="D167" s="210" t="s">
        <v>156</v>
      </c>
      <c r="E167" s="211" t="s">
        <v>2372</v>
      </c>
      <c r="F167" s="212" t="s">
        <v>2738</v>
      </c>
      <c r="G167" s="213" t="s">
        <v>949</v>
      </c>
      <c r="H167" s="214">
        <v>2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41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160</v>
      </c>
      <c r="AT167" s="222" t="s">
        <v>156</v>
      </c>
      <c r="AU167" s="222" t="s">
        <v>84</v>
      </c>
      <c r="AY167" s="16" t="s">
        <v>155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84</v>
      </c>
      <c r="BK167" s="223">
        <f>ROUND(I167*H167,2)</f>
        <v>0</v>
      </c>
      <c r="BL167" s="16" t="s">
        <v>160</v>
      </c>
      <c r="BM167" s="222" t="s">
        <v>2739</v>
      </c>
    </row>
    <row r="168" s="11" customFormat="1" ht="25.92" customHeight="1">
      <c r="A168" s="11"/>
      <c r="B168" s="196"/>
      <c r="C168" s="197"/>
      <c r="D168" s="198" t="s">
        <v>75</v>
      </c>
      <c r="E168" s="199" t="s">
        <v>2740</v>
      </c>
      <c r="F168" s="199" t="s">
        <v>2741</v>
      </c>
      <c r="G168" s="197"/>
      <c r="H168" s="197"/>
      <c r="I168" s="200"/>
      <c r="J168" s="201">
        <f>BK168</f>
        <v>0</v>
      </c>
      <c r="K168" s="197"/>
      <c r="L168" s="202"/>
      <c r="M168" s="203"/>
      <c r="N168" s="204"/>
      <c r="O168" s="204"/>
      <c r="P168" s="205">
        <f>SUM(P169:P179)</f>
        <v>0</v>
      </c>
      <c r="Q168" s="204"/>
      <c r="R168" s="205">
        <f>SUM(R169:R179)</f>
        <v>0</v>
      </c>
      <c r="S168" s="204"/>
      <c r="T168" s="206">
        <f>SUM(T169:T179)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07" t="s">
        <v>84</v>
      </c>
      <c r="AT168" s="208" t="s">
        <v>75</v>
      </c>
      <c r="AU168" s="208" t="s">
        <v>76</v>
      </c>
      <c r="AY168" s="207" t="s">
        <v>155</v>
      </c>
      <c r="BK168" s="209">
        <f>SUM(BK169:BK179)</f>
        <v>0</v>
      </c>
    </row>
    <row r="169" s="2" customFormat="1" ht="16.5" customHeight="1">
      <c r="A169" s="37"/>
      <c r="B169" s="38"/>
      <c r="C169" s="210" t="s">
        <v>395</v>
      </c>
      <c r="D169" s="210" t="s">
        <v>156</v>
      </c>
      <c r="E169" s="211" t="s">
        <v>2373</v>
      </c>
      <c r="F169" s="212" t="s">
        <v>2742</v>
      </c>
      <c r="G169" s="213" t="s">
        <v>949</v>
      </c>
      <c r="H169" s="214">
        <v>7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41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160</v>
      </c>
      <c r="AT169" s="222" t="s">
        <v>156</v>
      </c>
      <c r="AU169" s="222" t="s">
        <v>84</v>
      </c>
      <c r="AY169" s="16" t="s">
        <v>155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84</v>
      </c>
      <c r="BK169" s="223">
        <f>ROUND(I169*H169,2)</f>
        <v>0</v>
      </c>
      <c r="BL169" s="16" t="s">
        <v>160</v>
      </c>
      <c r="BM169" s="222" t="s">
        <v>2743</v>
      </c>
    </row>
    <row r="170" s="2" customFormat="1" ht="16.5" customHeight="1">
      <c r="A170" s="37"/>
      <c r="B170" s="38"/>
      <c r="C170" s="210" t="s">
        <v>400</v>
      </c>
      <c r="D170" s="210" t="s">
        <v>156</v>
      </c>
      <c r="E170" s="211" t="s">
        <v>2376</v>
      </c>
      <c r="F170" s="212" t="s">
        <v>2744</v>
      </c>
      <c r="G170" s="213" t="s">
        <v>949</v>
      </c>
      <c r="H170" s="214">
        <v>8</v>
      </c>
      <c r="I170" s="215"/>
      <c r="J170" s="216">
        <f>ROUND(I170*H170,2)</f>
        <v>0</v>
      </c>
      <c r="K170" s="217"/>
      <c r="L170" s="43"/>
      <c r="M170" s="218" t="s">
        <v>1</v>
      </c>
      <c r="N170" s="219" t="s">
        <v>41</v>
      </c>
      <c r="O170" s="90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160</v>
      </c>
      <c r="AT170" s="222" t="s">
        <v>156</v>
      </c>
      <c r="AU170" s="222" t="s">
        <v>84</v>
      </c>
      <c r="AY170" s="16" t="s">
        <v>155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84</v>
      </c>
      <c r="BK170" s="223">
        <f>ROUND(I170*H170,2)</f>
        <v>0</v>
      </c>
      <c r="BL170" s="16" t="s">
        <v>160</v>
      </c>
      <c r="BM170" s="222" t="s">
        <v>2745</v>
      </c>
    </row>
    <row r="171" s="2" customFormat="1" ht="16.5" customHeight="1">
      <c r="A171" s="37"/>
      <c r="B171" s="38"/>
      <c r="C171" s="210" t="s">
        <v>404</v>
      </c>
      <c r="D171" s="210" t="s">
        <v>156</v>
      </c>
      <c r="E171" s="211" t="s">
        <v>2377</v>
      </c>
      <c r="F171" s="212" t="s">
        <v>2746</v>
      </c>
      <c r="G171" s="213" t="s">
        <v>949</v>
      </c>
      <c r="H171" s="214">
        <v>18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41</v>
      </c>
      <c r="O171" s="90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160</v>
      </c>
      <c r="AT171" s="222" t="s">
        <v>156</v>
      </c>
      <c r="AU171" s="222" t="s">
        <v>84</v>
      </c>
      <c r="AY171" s="16" t="s">
        <v>155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84</v>
      </c>
      <c r="BK171" s="223">
        <f>ROUND(I171*H171,2)</f>
        <v>0</v>
      </c>
      <c r="BL171" s="16" t="s">
        <v>160</v>
      </c>
      <c r="BM171" s="222" t="s">
        <v>2747</v>
      </c>
    </row>
    <row r="172" s="2" customFormat="1" ht="16.5" customHeight="1">
      <c r="A172" s="37"/>
      <c r="B172" s="38"/>
      <c r="C172" s="210" t="s">
        <v>411</v>
      </c>
      <c r="D172" s="210" t="s">
        <v>156</v>
      </c>
      <c r="E172" s="211" t="s">
        <v>2380</v>
      </c>
      <c r="F172" s="212" t="s">
        <v>2748</v>
      </c>
      <c r="G172" s="213" t="s">
        <v>949</v>
      </c>
      <c r="H172" s="214">
        <v>4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41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160</v>
      </c>
      <c r="AT172" s="222" t="s">
        <v>156</v>
      </c>
      <c r="AU172" s="222" t="s">
        <v>84</v>
      </c>
      <c r="AY172" s="16" t="s">
        <v>155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84</v>
      </c>
      <c r="BK172" s="223">
        <f>ROUND(I172*H172,2)</f>
        <v>0</v>
      </c>
      <c r="BL172" s="16" t="s">
        <v>160</v>
      </c>
      <c r="BM172" s="222" t="s">
        <v>2749</v>
      </c>
    </row>
    <row r="173" s="2" customFormat="1" ht="16.5" customHeight="1">
      <c r="A173" s="37"/>
      <c r="B173" s="38"/>
      <c r="C173" s="210" t="s">
        <v>415</v>
      </c>
      <c r="D173" s="210" t="s">
        <v>156</v>
      </c>
      <c r="E173" s="211" t="s">
        <v>2750</v>
      </c>
      <c r="F173" s="212" t="s">
        <v>2751</v>
      </c>
      <c r="G173" s="213" t="s">
        <v>949</v>
      </c>
      <c r="H173" s="214">
        <v>17</v>
      </c>
      <c r="I173" s="215"/>
      <c r="J173" s="216">
        <f>ROUND(I173*H173,2)</f>
        <v>0</v>
      </c>
      <c r="K173" s="217"/>
      <c r="L173" s="43"/>
      <c r="M173" s="218" t="s">
        <v>1</v>
      </c>
      <c r="N173" s="219" t="s">
        <v>41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160</v>
      </c>
      <c r="AT173" s="222" t="s">
        <v>156</v>
      </c>
      <c r="AU173" s="222" t="s">
        <v>84</v>
      </c>
      <c r="AY173" s="16" t="s">
        <v>155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84</v>
      </c>
      <c r="BK173" s="223">
        <f>ROUND(I173*H173,2)</f>
        <v>0</v>
      </c>
      <c r="BL173" s="16" t="s">
        <v>160</v>
      </c>
      <c r="BM173" s="222" t="s">
        <v>2752</v>
      </c>
    </row>
    <row r="174" s="2" customFormat="1" ht="16.5" customHeight="1">
      <c r="A174" s="37"/>
      <c r="B174" s="38"/>
      <c r="C174" s="210" t="s">
        <v>422</v>
      </c>
      <c r="D174" s="210" t="s">
        <v>156</v>
      </c>
      <c r="E174" s="211" t="s">
        <v>2753</v>
      </c>
      <c r="F174" s="212" t="s">
        <v>2754</v>
      </c>
      <c r="G174" s="213" t="s">
        <v>949</v>
      </c>
      <c r="H174" s="214">
        <v>8</v>
      </c>
      <c r="I174" s="215"/>
      <c r="J174" s="216">
        <f>ROUND(I174*H174,2)</f>
        <v>0</v>
      </c>
      <c r="K174" s="217"/>
      <c r="L174" s="43"/>
      <c r="M174" s="218" t="s">
        <v>1</v>
      </c>
      <c r="N174" s="219" t="s">
        <v>41</v>
      </c>
      <c r="O174" s="90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160</v>
      </c>
      <c r="AT174" s="222" t="s">
        <v>156</v>
      </c>
      <c r="AU174" s="222" t="s">
        <v>84</v>
      </c>
      <c r="AY174" s="16" t="s">
        <v>155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84</v>
      </c>
      <c r="BK174" s="223">
        <f>ROUND(I174*H174,2)</f>
        <v>0</v>
      </c>
      <c r="BL174" s="16" t="s">
        <v>160</v>
      </c>
      <c r="BM174" s="222" t="s">
        <v>2755</v>
      </c>
    </row>
    <row r="175" s="2" customFormat="1" ht="16.5" customHeight="1">
      <c r="A175" s="37"/>
      <c r="B175" s="38"/>
      <c r="C175" s="210" t="s">
        <v>427</v>
      </c>
      <c r="D175" s="210" t="s">
        <v>156</v>
      </c>
      <c r="E175" s="211" t="s">
        <v>2385</v>
      </c>
      <c r="F175" s="212" t="s">
        <v>2756</v>
      </c>
      <c r="G175" s="213" t="s">
        <v>949</v>
      </c>
      <c r="H175" s="214">
        <v>20</v>
      </c>
      <c r="I175" s="215"/>
      <c r="J175" s="216">
        <f>ROUND(I175*H175,2)</f>
        <v>0</v>
      </c>
      <c r="K175" s="217"/>
      <c r="L175" s="43"/>
      <c r="M175" s="218" t="s">
        <v>1</v>
      </c>
      <c r="N175" s="219" t="s">
        <v>41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160</v>
      </c>
      <c r="AT175" s="222" t="s">
        <v>156</v>
      </c>
      <c r="AU175" s="222" t="s">
        <v>84</v>
      </c>
      <c r="AY175" s="16" t="s">
        <v>155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84</v>
      </c>
      <c r="BK175" s="223">
        <f>ROUND(I175*H175,2)</f>
        <v>0</v>
      </c>
      <c r="BL175" s="16" t="s">
        <v>160</v>
      </c>
      <c r="BM175" s="222" t="s">
        <v>2757</v>
      </c>
    </row>
    <row r="176" s="2" customFormat="1" ht="16.5" customHeight="1">
      <c r="A176" s="37"/>
      <c r="B176" s="38"/>
      <c r="C176" s="210" t="s">
        <v>461</v>
      </c>
      <c r="D176" s="210" t="s">
        <v>156</v>
      </c>
      <c r="E176" s="211" t="s">
        <v>2758</v>
      </c>
      <c r="F176" s="212" t="s">
        <v>2759</v>
      </c>
      <c r="G176" s="213" t="s">
        <v>949</v>
      </c>
      <c r="H176" s="214">
        <v>4</v>
      </c>
      <c r="I176" s="215"/>
      <c r="J176" s="216">
        <f>ROUND(I176*H176,2)</f>
        <v>0</v>
      </c>
      <c r="K176" s="217"/>
      <c r="L176" s="43"/>
      <c r="M176" s="218" t="s">
        <v>1</v>
      </c>
      <c r="N176" s="219" t="s">
        <v>41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160</v>
      </c>
      <c r="AT176" s="222" t="s">
        <v>156</v>
      </c>
      <c r="AU176" s="222" t="s">
        <v>84</v>
      </c>
      <c r="AY176" s="16" t="s">
        <v>155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84</v>
      </c>
      <c r="BK176" s="223">
        <f>ROUND(I176*H176,2)</f>
        <v>0</v>
      </c>
      <c r="BL176" s="16" t="s">
        <v>160</v>
      </c>
      <c r="BM176" s="222" t="s">
        <v>2760</v>
      </c>
    </row>
    <row r="177" s="2" customFormat="1" ht="16.5" customHeight="1">
      <c r="A177" s="37"/>
      <c r="B177" s="38"/>
      <c r="C177" s="210" t="s">
        <v>434</v>
      </c>
      <c r="D177" s="210" t="s">
        <v>156</v>
      </c>
      <c r="E177" s="211" t="s">
        <v>2386</v>
      </c>
      <c r="F177" s="212" t="s">
        <v>2761</v>
      </c>
      <c r="G177" s="213" t="s">
        <v>949</v>
      </c>
      <c r="H177" s="214">
        <v>11</v>
      </c>
      <c r="I177" s="215"/>
      <c r="J177" s="216">
        <f>ROUND(I177*H177,2)</f>
        <v>0</v>
      </c>
      <c r="K177" s="217"/>
      <c r="L177" s="43"/>
      <c r="M177" s="218" t="s">
        <v>1</v>
      </c>
      <c r="N177" s="219" t="s">
        <v>41</v>
      </c>
      <c r="O177" s="90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160</v>
      </c>
      <c r="AT177" s="222" t="s">
        <v>156</v>
      </c>
      <c r="AU177" s="222" t="s">
        <v>84</v>
      </c>
      <c r="AY177" s="16" t="s">
        <v>155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84</v>
      </c>
      <c r="BK177" s="223">
        <f>ROUND(I177*H177,2)</f>
        <v>0</v>
      </c>
      <c r="BL177" s="16" t="s">
        <v>160</v>
      </c>
      <c r="BM177" s="222" t="s">
        <v>2762</v>
      </c>
    </row>
    <row r="178" s="2" customFormat="1" ht="16.5" customHeight="1">
      <c r="A178" s="37"/>
      <c r="B178" s="38"/>
      <c r="C178" s="210" t="s">
        <v>481</v>
      </c>
      <c r="D178" s="210" t="s">
        <v>156</v>
      </c>
      <c r="E178" s="211" t="s">
        <v>2390</v>
      </c>
      <c r="F178" s="212" t="s">
        <v>2763</v>
      </c>
      <c r="G178" s="213" t="s">
        <v>949</v>
      </c>
      <c r="H178" s="214">
        <v>6</v>
      </c>
      <c r="I178" s="215"/>
      <c r="J178" s="216">
        <f>ROUND(I178*H178,2)</f>
        <v>0</v>
      </c>
      <c r="K178" s="217"/>
      <c r="L178" s="43"/>
      <c r="M178" s="218" t="s">
        <v>1</v>
      </c>
      <c r="N178" s="219" t="s">
        <v>41</v>
      </c>
      <c r="O178" s="90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160</v>
      </c>
      <c r="AT178" s="222" t="s">
        <v>156</v>
      </c>
      <c r="AU178" s="222" t="s">
        <v>84</v>
      </c>
      <c r="AY178" s="16" t="s">
        <v>155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84</v>
      </c>
      <c r="BK178" s="223">
        <f>ROUND(I178*H178,2)</f>
        <v>0</v>
      </c>
      <c r="BL178" s="16" t="s">
        <v>160</v>
      </c>
      <c r="BM178" s="222" t="s">
        <v>2764</v>
      </c>
    </row>
    <row r="179" s="2" customFormat="1" ht="16.5" customHeight="1">
      <c r="A179" s="37"/>
      <c r="B179" s="38"/>
      <c r="C179" s="210" t="s">
        <v>488</v>
      </c>
      <c r="D179" s="210" t="s">
        <v>156</v>
      </c>
      <c r="E179" s="211" t="s">
        <v>2765</v>
      </c>
      <c r="F179" s="212" t="s">
        <v>2766</v>
      </c>
      <c r="G179" s="213" t="s">
        <v>2427</v>
      </c>
      <c r="H179" s="214">
        <v>1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41</v>
      </c>
      <c r="O179" s="90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160</v>
      </c>
      <c r="AT179" s="222" t="s">
        <v>156</v>
      </c>
      <c r="AU179" s="222" t="s">
        <v>84</v>
      </c>
      <c r="AY179" s="16" t="s">
        <v>155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84</v>
      </c>
      <c r="BK179" s="223">
        <f>ROUND(I179*H179,2)</f>
        <v>0</v>
      </c>
      <c r="BL179" s="16" t="s">
        <v>160</v>
      </c>
      <c r="BM179" s="222" t="s">
        <v>2767</v>
      </c>
    </row>
    <row r="180" s="11" customFormat="1" ht="25.92" customHeight="1">
      <c r="A180" s="11"/>
      <c r="B180" s="196"/>
      <c r="C180" s="197"/>
      <c r="D180" s="198" t="s">
        <v>75</v>
      </c>
      <c r="E180" s="199" t="s">
        <v>2768</v>
      </c>
      <c r="F180" s="199" t="s">
        <v>2769</v>
      </c>
      <c r="G180" s="197"/>
      <c r="H180" s="197"/>
      <c r="I180" s="200"/>
      <c r="J180" s="201">
        <f>BK180</f>
        <v>0</v>
      </c>
      <c r="K180" s="197"/>
      <c r="L180" s="202"/>
      <c r="M180" s="203"/>
      <c r="N180" s="204"/>
      <c r="O180" s="204"/>
      <c r="P180" s="205">
        <f>SUM(P181:P190)</f>
        <v>0</v>
      </c>
      <c r="Q180" s="204"/>
      <c r="R180" s="205">
        <f>SUM(R181:R190)</f>
        <v>0</v>
      </c>
      <c r="S180" s="204"/>
      <c r="T180" s="206">
        <f>SUM(T181:T190)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7" t="s">
        <v>84</v>
      </c>
      <c r="AT180" s="208" t="s">
        <v>75</v>
      </c>
      <c r="AU180" s="208" t="s">
        <v>76</v>
      </c>
      <c r="AY180" s="207" t="s">
        <v>155</v>
      </c>
      <c r="BK180" s="209">
        <f>SUM(BK181:BK190)</f>
        <v>0</v>
      </c>
    </row>
    <row r="181" s="2" customFormat="1" ht="16.5" customHeight="1">
      <c r="A181" s="37"/>
      <c r="B181" s="38"/>
      <c r="C181" s="210" t="s">
        <v>381</v>
      </c>
      <c r="D181" s="210" t="s">
        <v>156</v>
      </c>
      <c r="E181" s="211" t="s">
        <v>2391</v>
      </c>
      <c r="F181" s="212" t="s">
        <v>2770</v>
      </c>
      <c r="G181" s="213" t="s">
        <v>2771</v>
      </c>
      <c r="H181" s="214">
        <v>16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41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160</v>
      </c>
      <c r="AT181" s="222" t="s">
        <v>156</v>
      </c>
      <c r="AU181" s="222" t="s">
        <v>84</v>
      </c>
      <c r="AY181" s="16" t="s">
        <v>155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84</v>
      </c>
      <c r="BK181" s="223">
        <f>ROUND(I181*H181,2)</f>
        <v>0</v>
      </c>
      <c r="BL181" s="16" t="s">
        <v>160</v>
      </c>
      <c r="BM181" s="222" t="s">
        <v>2772</v>
      </c>
    </row>
    <row r="182" s="2" customFormat="1" ht="16.5" customHeight="1">
      <c r="A182" s="37"/>
      <c r="B182" s="38"/>
      <c r="C182" s="210" t="s">
        <v>512</v>
      </c>
      <c r="D182" s="210" t="s">
        <v>156</v>
      </c>
      <c r="E182" s="211" t="s">
        <v>2394</v>
      </c>
      <c r="F182" s="212" t="s">
        <v>2773</v>
      </c>
      <c r="G182" s="213" t="s">
        <v>2771</v>
      </c>
      <c r="H182" s="214">
        <v>42</v>
      </c>
      <c r="I182" s="215"/>
      <c r="J182" s="216">
        <f>ROUND(I182*H182,2)</f>
        <v>0</v>
      </c>
      <c r="K182" s="217"/>
      <c r="L182" s="43"/>
      <c r="M182" s="218" t="s">
        <v>1</v>
      </c>
      <c r="N182" s="219" t="s">
        <v>41</v>
      </c>
      <c r="O182" s="90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160</v>
      </c>
      <c r="AT182" s="222" t="s">
        <v>156</v>
      </c>
      <c r="AU182" s="222" t="s">
        <v>84</v>
      </c>
      <c r="AY182" s="16" t="s">
        <v>155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84</v>
      </c>
      <c r="BK182" s="223">
        <f>ROUND(I182*H182,2)</f>
        <v>0</v>
      </c>
      <c r="BL182" s="16" t="s">
        <v>160</v>
      </c>
      <c r="BM182" s="222" t="s">
        <v>2774</v>
      </c>
    </row>
    <row r="183" s="2" customFormat="1" ht="16.5" customHeight="1">
      <c r="A183" s="37"/>
      <c r="B183" s="38"/>
      <c r="C183" s="210" t="s">
        <v>519</v>
      </c>
      <c r="D183" s="210" t="s">
        <v>156</v>
      </c>
      <c r="E183" s="211" t="s">
        <v>2395</v>
      </c>
      <c r="F183" s="212" t="s">
        <v>2775</v>
      </c>
      <c r="G183" s="213" t="s">
        <v>2771</v>
      </c>
      <c r="H183" s="214">
        <v>15</v>
      </c>
      <c r="I183" s="215"/>
      <c r="J183" s="216">
        <f>ROUND(I183*H183,2)</f>
        <v>0</v>
      </c>
      <c r="K183" s="217"/>
      <c r="L183" s="43"/>
      <c r="M183" s="218" t="s">
        <v>1</v>
      </c>
      <c r="N183" s="219" t="s">
        <v>41</v>
      </c>
      <c r="O183" s="90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160</v>
      </c>
      <c r="AT183" s="222" t="s">
        <v>156</v>
      </c>
      <c r="AU183" s="222" t="s">
        <v>84</v>
      </c>
      <c r="AY183" s="16" t="s">
        <v>155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84</v>
      </c>
      <c r="BK183" s="223">
        <f>ROUND(I183*H183,2)</f>
        <v>0</v>
      </c>
      <c r="BL183" s="16" t="s">
        <v>160</v>
      </c>
      <c r="BM183" s="222" t="s">
        <v>2776</v>
      </c>
    </row>
    <row r="184" s="2" customFormat="1" ht="24.15" customHeight="1">
      <c r="A184" s="37"/>
      <c r="B184" s="38"/>
      <c r="C184" s="210" t="s">
        <v>524</v>
      </c>
      <c r="D184" s="210" t="s">
        <v>156</v>
      </c>
      <c r="E184" s="211" t="s">
        <v>2398</v>
      </c>
      <c r="F184" s="212" t="s">
        <v>2777</v>
      </c>
      <c r="G184" s="213" t="s">
        <v>2771</v>
      </c>
      <c r="H184" s="214">
        <v>30</v>
      </c>
      <c r="I184" s="215"/>
      <c r="J184" s="216">
        <f>ROUND(I184*H184,2)</f>
        <v>0</v>
      </c>
      <c r="K184" s="217"/>
      <c r="L184" s="43"/>
      <c r="M184" s="218" t="s">
        <v>1</v>
      </c>
      <c r="N184" s="219" t="s">
        <v>41</v>
      </c>
      <c r="O184" s="90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160</v>
      </c>
      <c r="AT184" s="222" t="s">
        <v>156</v>
      </c>
      <c r="AU184" s="222" t="s">
        <v>84</v>
      </c>
      <c r="AY184" s="16" t="s">
        <v>155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84</v>
      </c>
      <c r="BK184" s="223">
        <f>ROUND(I184*H184,2)</f>
        <v>0</v>
      </c>
      <c r="BL184" s="16" t="s">
        <v>160</v>
      </c>
      <c r="BM184" s="222" t="s">
        <v>2778</v>
      </c>
    </row>
    <row r="185" s="2" customFormat="1" ht="16.5" customHeight="1">
      <c r="A185" s="37"/>
      <c r="B185" s="38"/>
      <c r="C185" s="210" t="s">
        <v>532</v>
      </c>
      <c r="D185" s="210" t="s">
        <v>156</v>
      </c>
      <c r="E185" s="211" t="s">
        <v>2779</v>
      </c>
      <c r="F185" s="212" t="s">
        <v>2780</v>
      </c>
      <c r="G185" s="213" t="s">
        <v>2771</v>
      </c>
      <c r="H185" s="214">
        <v>20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41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160</v>
      </c>
      <c r="AT185" s="222" t="s">
        <v>156</v>
      </c>
      <c r="AU185" s="222" t="s">
        <v>84</v>
      </c>
      <c r="AY185" s="16" t="s">
        <v>155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84</v>
      </c>
      <c r="BK185" s="223">
        <f>ROUND(I185*H185,2)</f>
        <v>0</v>
      </c>
      <c r="BL185" s="16" t="s">
        <v>160</v>
      </c>
      <c r="BM185" s="222" t="s">
        <v>2781</v>
      </c>
    </row>
    <row r="186" s="2" customFormat="1" ht="16.5" customHeight="1">
      <c r="A186" s="37"/>
      <c r="B186" s="38"/>
      <c r="C186" s="210" t="s">
        <v>409</v>
      </c>
      <c r="D186" s="210" t="s">
        <v>156</v>
      </c>
      <c r="E186" s="211" t="s">
        <v>2782</v>
      </c>
      <c r="F186" s="212" t="s">
        <v>2783</v>
      </c>
      <c r="G186" s="213" t="s">
        <v>2771</v>
      </c>
      <c r="H186" s="214">
        <v>15</v>
      </c>
      <c r="I186" s="215"/>
      <c r="J186" s="216">
        <f>ROUND(I186*H186,2)</f>
        <v>0</v>
      </c>
      <c r="K186" s="217"/>
      <c r="L186" s="43"/>
      <c r="M186" s="218" t="s">
        <v>1</v>
      </c>
      <c r="N186" s="219" t="s">
        <v>41</v>
      </c>
      <c r="O186" s="90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160</v>
      </c>
      <c r="AT186" s="222" t="s">
        <v>156</v>
      </c>
      <c r="AU186" s="222" t="s">
        <v>84</v>
      </c>
      <c r="AY186" s="16" t="s">
        <v>155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84</v>
      </c>
      <c r="BK186" s="223">
        <f>ROUND(I186*H186,2)</f>
        <v>0</v>
      </c>
      <c r="BL186" s="16" t="s">
        <v>160</v>
      </c>
      <c r="BM186" s="222" t="s">
        <v>2784</v>
      </c>
    </row>
    <row r="187" s="2" customFormat="1" ht="16.5" customHeight="1">
      <c r="A187" s="37"/>
      <c r="B187" s="38"/>
      <c r="C187" s="210" t="s">
        <v>530</v>
      </c>
      <c r="D187" s="210" t="s">
        <v>156</v>
      </c>
      <c r="E187" s="211" t="s">
        <v>2402</v>
      </c>
      <c r="F187" s="212" t="s">
        <v>2785</v>
      </c>
      <c r="G187" s="213" t="s">
        <v>2771</v>
      </c>
      <c r="H187" s="214">
        <v>8</v>
      </c>
      <c r="I187" s="215"/>
      <c r="J187" s="216">
        <f>ROUND(I187*H187,2)</f>
        <v>0</v>
      </c>
      <c r="K187" s="217"/>
      <c r="L187" s="43"/>
      <c r="M187" s="218" t="s">
        <v>1</v>
      </c>
      <c r="N187" s="219" t="s">
        <v>41</v>
      </c>
      <c r="O187" s="90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160</v>
      </c>
      <c r="AT187" s="222" t="s">
        <v>156</v>
      </c>
      <c r="AU187" s="222" t="s">
        <v>84</v>
      </c>
      <c r="AY187" s="16" t="s">
        <v>155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84</v>
      </c>
      <c r="BK187" s="223">
        <f>ROUND(I187*H187,2)</f>
        <v>0</v>
      </c>
      <c r="BL187" s="16" t="s">
        <v>160</v>
      </c>
      <c r="BM187" s="222" t="s">
        <v>2786</v>
      </c>
    </row>
    <row r="188" s="2" customFormat="1" ht="16.5" customHeight="1">
      <c r="A188" s="37"/>
      <c r="B188" s="38"/>
      <c r="C188" s="210" t="s">
        <v>543</v>
      </c>
      <c r="D188" s="210" t="s">
        <v>156</v>
      </c>
      <c r="E188" s="211" t="s">
        <v>2787</v>
      </c>
      <c r="F188" s="212" t="s">
        <v>2788</v>
      </c>
      <c r="G188" s="213" t="s">
        <v>2282</v>
      </c>
      <c r="H188" s="214">
        <v>1</v>
      </c>
      <c r="I188" s="215"/>
      <c r="J188" s="216">
        <f>ROUND(I188*H188,2)</f>
        <v>0</v>
      </c>
      <c r="K188" s="217"/>
      <c r="L188" s="43"/>
      <c r="M188" s="218" t="s">
        <v>1</v>
      </c>
      <c r="N188" s="219" t="s">
        <v>41</v>
      </c>
      <c r="O188" s="90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160</v>
      </c>
      <c r="AT188" s="222" t="s">
        <v>156</v>
      </c>
      <c r="AU188" s="222" t="s">
        <v>84</v>
      </c>
      <c r="AY188" s="16" t="s">
        <v>155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84</v>
      </c>
      <c r="BK188" s="223">
        <f>ROUND(I188*H188,2)</f>
        <v>0</v>
      </c>
      <c r="BL188" s="16" t="s">
        <v>160</v>
      </c>
      <c r="BM188" s="222" t="s">
        <v>2789</v>
      </c>
    </row>
    <row r="189" s="2" customFormat="1" ht="16.5" customHeight="1">
      <c r="A189" s="37"/>
      <c r="B189" s="38"/>
      <c r="C189" s="210" t="s">
        <v>551</v>
      </c>
      <c r="D189" s="210" t="s">
        <v>156</v>
      </c>
      <c r="E189" s="211" t="s">
        <v>2406</v>
      </c>
      <c r="F189" s="212" t="s">
        <v>2790</v>
      </c>
      <c r="G189" s="213" t="s">
        <v>2771</v>
      </c>
      <c r="H189" s="214">
        <v>20</v>
      </c>
      <c r="I189" s="215"/>
      <c r="J189" s="216">
        <f>ROUND(I189*H189,2)</f>
        <v>0</v>
      </c>
      <c r="K189" s="217"/>
      <c r="L189" s="43"/>
      <c r="M189" s="218" t="s">
        <v>1</v>
      </c>
      <c r="N189" s="219" t="s">
        <v>41</v>
      </c>
      <c r="O189" s="90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160</v>
      </c>
      <c r="AT189" s="222" t="s">
        <v>156</v>
      </c>
      <c r="AU189" s="222" t="s">
        <v>84</v>
      </c>
      <c r="AY189" s="16" t="s">
        <v>155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84</v>
      </c>
      <c r="BK189" s="223">
        <f>ROUND(I189*H189,2)</f>
        <v>0</v>
      </c>
      <c r="BL189" s="16" t="s">
        <v>160</v>
      </c>
      <c r="BM189" s="222" t="s">
        <v>2791</v>
      </c>
    </row>
    <row r="190" s="2" customFormat="1" ht="16.5" customHeight="1">
      <c r="A190" s="37"/>
      <c r="B190" s="38"/>
      <c r="C190" s="210" t="s">
        <v>555</v>
      </c>
      <c r="D190" s="210" t="s">
        <v>156</v>
      </c>
      <c r="E190" s="211" t="s">
        <v>2792</v>
      </c>
      <c r="F190" s="212" t="s">
        <v>2793</v>
      </c>
      <c r="G190" s="213" t="s">
        <v>1042</v>
      </c>
      <c r="H190" s="214">
        <v>1</v>
      </c>
      <c r="I190" s="215"/>
      <c r="J190" s="216">
        <f>ROUND(I190*H190,2)</f>
        <v>0</v>
      </c>
      <c r="K190" s="217"/>
      <c r="L190" s="43"/>
      <c r="M190" s="218" t="s">
        <v>1</v>
      </c>
      <c r="N190" s="219" t="s">
        <v>41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160</v>
      </c>
      <c r="AT190" s="222" t="s">
        <v>156</v>
      </c>
      <c r="AU190" s="222" t="s">
        <v>84</v>
      </c>
      <c r="AY190" s="16" t="s">
        <v>155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84</v>
      </c>
      <c r="BK190" s="223">
        <f>ROUND(I190*H190,2)</f>
        <v>0</v>
      </c>
      <c r="BL190" s="16" t="s">
        <v>160</v>
      </c>
      <c r="BM190" s="222" t="s">
        <v>2794</v>
      </c>
    </row>
    <row r="191" s="11" customFormat="1" ht="25.92" customHeight="1">
      <c r="A191" s="11"/>
      <c r="B191" s="196"/>
      <c r="C191" s="197"/>
      <c r="D191" s="198" t="s">
        <v>75</v>
      </c>
      <c r="E191" s="199" t="s">
        <v>2795</v>
      </c>
      <c r="F191" s="199" t="s">
        <v>2796</v>
      </c>
      <c r="G191" s="197"/>
      <c r="H191" s="197"/>
      <c r="I191" s="200"/>
      <c r="J191" s="201">
        <f>BK191</f>
        <v>0</v>
      </c>
      <c r="K191" s="197"/>
      <c r="L191" s="202"/>
      <c r="M191" s="203"/>
      <c r="N191" s="204"/>
      <c r="O191" s="204"/>
      <c r="P191" s="205">
        <f>SUM(P192:P194)</f>
        <v>0</v>
      </c>
      <c r="Q191" s="204"/>
      <c r="R191" s="205">
        <f>SUM(R192:R194)</f>
        <v>0</v>
      </c>
      <c r="S191" s="204"/>
      <c r="T191" s="206">
        <f>SUM(T192:T194)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207" t="s">
        <v>84</v>
      </c>
      <c r="AT191" s="208" t="s">
        <v>75</v>
      </c>
      <c r="AU191" s="208" t="s">
        <v>76</v>
      </c>
      <c r="AY191" s="207" t="s">
        <v>155</v>
      </c>
      <c r="BK191" s="209">
        <f>SUM(BK192:BK194)</f>
        <v>0</v>
      </c>
    </row>
    <row r="192" s="2" customFormat="1" ht="16.5" customHeight="1">
      <c r="A192" s="37"/>
      <c r="B192" s="38"/>
      <c r="C192" s="210" t="s">
        <v>562</v>
      </c>
      <c r="D192" s="210" t="s">
        <v>156</v>
      </c>
      <c r="E192" s="211" t="s">
        <v>365</v>
      </c>
      <c r="F192" s="212" t="s">
        <v>2797</v>
      </c>
      <c r="G192" s="213" t="s">
        <v>1042</v>
      </c>
      <c r="H192" s="214">
        <v>1</v>
      </c>
      <c r="I192" s="215"/>
      <c r="J192" s="216">
        <f>ROUND(I192*H192,2)</f>
        <v>0</v>
      </c>
      <c r="K192" s="217"/>
      <c r="L192" s="43"/>
      <c r="M192" s="218" t="s">
        <v>1</v>
      </c>
      <c r="N192" s="219" t="s">
        <v>41</v>
      </c>
      <c r="O192" s="90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160</v>
      </c>
      <c r="AT192" s="222" t="s">
        <v>156</v>
      </c>
      <c r="AU192" s="222" t="s">
        <v>84</v>
      </c>
      <c r="AY192" s="16" t="s">
        <v>155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84</v>
      </c>
      <c r="BK192" s="223">
        <f>ROUND(I192*H192,2)</f>
        <v>0</v>
      </c>
      <c r="BL192" s="16" t="s">
        <v>160</v>
      </c>
      <c r="BM192" s="222" t="s">
        <v>2798</v>
      </c>
    </row>
    <row r="193" s="2" customFormat="1" ht="16.5" customHeight="1">
      <c r="A193" s="37"/>
      <c r="B193" s="38"/>
      <c r="C193" s="210" t="s">
        <v>568</v>
      </c>
      <c r="D193" s="210" t="s">
        <v>156</v>
      </c>
      <c r="E193" s="211" t="s">
        <v>369</v>
      </c>
      <c r="F193" s="212" t="s">
        <v>2799</v>
      </c>
      <c r="G193" s="213" t="s">
        <v>1042</v>
      </c>
      <c r="H193" s="214">
        <v>1</v>
      </c>
      <c r="I193" s="215"/>
      <c r="J193" s="216">
        <f>ROUND(I193*H193,2)</f>
        <v>0</v>
      </c>
      <c r="K193" s="217"/>
      <c r="L193" s="43"/>
      <c r="M193" s="218" t="s">
        <v>1</v>
      </c>
      <c r="N193" s="219" t="s">
        <v>41</v>
      </c>
      <c r="O193" s="90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160</v>
      </c>
      <c r="AT193" s="222" t="s">
        <v>156</v>
      </c>
      <c r="AU193" s="222" t="s">
        <v>84</v>
      </c>
      <c r="AY193" s="16" t="s">
        <v>155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84</v>
      </c>
      <c r="BK193" s="223">
        <f>ROUND(I193*H193,2)</f>
        <v>0</v>
      </c>
      <c r="BL193" s="16" t="s">
        <v>160</v>
      </c>
      <c r="BM193" s="222" t="s">
        <v>2800</v>
      </c>
    </row>
    <row r="194" s="2" customFormat="1" ht="16.5" customHeight="1">
      <c r="A194" s="37"/>
      <c r="B194" s="38"/>
      <c r="C194" s="210" t="s">
        <v>573</v>
      </c>
      <c r="D194" s="210" t="s">
        <v>156</v>
      </c>
      <c r="E194" s="211" t="s">
        <v>374</v>
      </c>
      <c r="F194" s="212" t="s">
        <v>2801</v>
      </c>
      <c r="G194" s="213" t="s">
        <v>1042</v>
      </c>
      <c r="H194" s="214">
        <v>1</v>
      </c>
      <c r="I194" s="215"/>
      <c r="J194" s="216">
        <f>ROUND(I194*H194,2)</f>
        <v>0</v>
      </c>
      <c r="K194" s="217"/>
      <c r="L194" s="43"/>
      <c r="M194" s="273" t="s">
        <v>1</v>
      </c>
      <c r="N194" s="274" t="s">
        <v>41</v>
      </c>
      <c r="O194" s="275"/>
      <c r="P194" s="276">
        <f>O194*H194</f>
        <v>0</v>
      </c>
      <c r="Q194" s="276">
        <v>0</v>
      </c>
      <c r="R194" s="276">
        <f>Q194*H194</f>
        <v>0</v>
      </c>
      <c r="S194" s="276">
        <v>0</v>
      </c>
      <c r="T194" s="27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160</v>
      </c>
      <c r="AT194" s="222" t="s">
        <v>156</v>
      </c>
      <c r="AU194" s="222" t="s">
        <v>84</v>
      </c>
      <c r="AY194" s="16" t="s">
        <v>155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84</v>
      </c>
      <c r="BK194" s="223">
        <f>ROUND(I194*H194,2)</f>
        <v>0</v>
      </c>
      <c r="BL194" s="16" t="s">
        <v>160</v>
      </c>
      <c r="BM194" s="222" t="s">
        <v>2802</v>
      </c>
    </row>
    <row r="195" s="2" customFormat="1" ht="6.96" customHeight="1">
      <c r="A195" s="37"/>
      <c r="B195" s="65"/>
      <c r="C195" s="66"/>
      <c r="D195" s="66"/>
      <c r="E195" s="66"/>
      <c r="F195" s="66"/>
      <c r="G195" s="66"/>
      <c r="H195" s="66"/>
      <c r="I195" s="66"/>
      <c r="J195" s="66"/>
      <c r="K195" s="66"/>
      <c r="L195" s="43"/>
      <c r="M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TNoIjscaHmbW8afDbr9GFS3XwXREvrgroFdJbhYDWwIgzkHioOoqPd5E970HQFMiv3QhS7U8RwhXk1CsOPEaiQ==" hashValue="NgWL6KkH6oaoywHA9dRS+YrmtV6X8Ttn5zYi7xD1w0HC8WS3TxlGJ8+LS3xQmbV84yypOWKVedJA74Gr3om/Qw==" algorithmName="SHA-512" password="E7DD"/>
  <autoFilter ref="C120:K19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VOŠ a SPŠ Žďár nad Sázavou - Rekonstrukce výdejny jídel Strojírenská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2803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ROUND((SUM(BE120:BE158)),  2)</f>
        <v>0</v>
      </c>
      <c r="G33" s="37"/>
      <c r="H33" s="37"/>
      <c r="I33" s="154">
        <v>0.20999999999999999</v>
      </c>
      <c r="J33" s="153">
        <f>ROUND(((SUM(BE120:BE158))*I33),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ROUND((SUM(BF120:BF158)),  2)</f>
        <v>0</v>
      </c>
      <c r="G34" s="37"/>
      <c r="H34" s="37"/>
      <c r="I34" s="154">
        <v>0.14999999999999999</v>
      </c>
      <c r="J34" s="153">
        <f>ROUND(((SUM(BF120:BF158))*I34),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ROUND((SUM(BG120:BG158)),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ROUND((SUM(BH120:BH158)),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ROUND((SUM(BI120:BI158)),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VOŠ a SPŠ Žďár nad Sázavou - Rekonstrukce výdejny jídel Strojírenská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06 - elektrické rozvody slaboproudé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16. 1. 2023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Beněnská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2804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2628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2630</v>
      </c>
      <c r="E99" s="181"/>
      <c r="F99" s="181"/>
      <c r="G99" s="181"/>
      <c r="H99" s="181"/>
      <c r="I99" s="181"/>
      <c r="J99" s="182">
        <f>J144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2631</v>
      </c>
      <c r="E100" s="181"/>
      <c r="F100" s="181"/>
      <c r="G100" s="181"/>
      <c r="H100" s="181"/>
      <c r="I100" s="181"/>
      <c r="J100" s="182">
        <f>J155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140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VOŠ a SPŠ Žďár nad Sázavou - Rekonstrukce výdejny jídel Strojírenská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 06 - elektrické rozvody slaboproudé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Žďár nad Sázavou</v>
      </c>
      <c r="G114" s="39"/>
      <c r="H114" s="39"/>
      <c r="I114" s="31" t="s">
        <v>22</v>
      </c>
      <c r="J114" s="78" t="str">
        <f>IF(J12="","",J12)</f>
        <v>16. 1. 2023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40.05" customHeight="1">
      <c r="A116" s="37"/>
      <c r="B116" s="38"/>
      <c r="C116" s="31" t="s">
        <v>24</v>
      </c>
      <c r="D116" s="39"/>
      <c r="E116" s="39"/>
      <c r="F116" s="26" t="str">
        <f>E15</f>
        <v>Kraj Vysočina, Žižkova 1882/57, 586 01 Jihlava</v>
      </c>
      <c r="G116" s="39"/>
      <c r="H116" s="39"/>
      <c r="I116" s="31" t="s">
        <v>30</v>
      </c>
      <c r="J116" s="35" t="str">
        <f>E21</f>
        <v>Filip Marek, Beněnská 326/34, Žďár nad Sázavou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Filip Marek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0" customFormat="1" ht="29.28" customHeight="1">
      <c r="A119" s="184"/>
      <c r="B119" s="185"/>
      <c r="C119" s="186" t="s">
        <v>141</v>
      </c>
      <c r="D119" s="187" t="s">
        <v>61</v>
      </c>
      <c r="E119" s="187" t="s">
        <v>57</v>
      </c>
      <c r="F119" s="187" t="s">
        <v>58</v>
      </c>
      <c r="G119" s="187" t="s">
        <v>142</v>
      </c>
      <c r="H119" s="187" t="s">
        <v>143</v>
      </c>
      <c r="I119" s="187" t="s">
        <v>144</v>
      </c>
      <c r="J119" s="188" t="s">
        <v>110</v>
      </c>
      <c r="K119" s="189" t="s">
        <v>145</v>
      </c>
      <c r="L119" s="190"/>
      <c r="M119" s="99" t="s">
        <v>1</v>
      </c>
      <c r="N119" s="100" t="s">
        <v>40</v>
      </c>
      <c r="O119" s="100" t="s">
        <v>146</v>
      </c>
      <c r="P119" s="100" t="s">
        <v>147</v>
      </c>
      <c r="Q119" s="100" t="s">
        <v>148</v>
      </c>
      <c r="R119" s="100" t="s">
        <v>149</v>
      </c>
      <c r="S119" s="100" t="s">
        <v>150</v>
      </c>
      <c r="T119" s="101" t="s">
        <v>151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7"/>
      <c r="B120" s="38"/>
      <c r="C120" s="106" t="s">
        <v>152</v>
      </c>
      <c r="D120" s="39"/>
      <c r="E120" s="39"/>
      <c r="F120" s="39"/>
      <c r="G120" s="39"/>
      <c r="H120" s="39"/>
      <c r="I120" s="39"/>
      <c r="J120" s="191">
        <f>BK120</f>
        <v>0</v>
      </c>
      <c r="K120" s="39"/>
      <c r="L120" s="43"/>
      <c r="M120" s="102"/>
      <c r="N120" s="192"/>
      <c r="O120" s="103"/>
      <c r="P120" s="193">
        <f>P121+P128+P144+P155</f>
        <v>0</v>
      </c>
      <c r="Q120" s="103"/>
      <c r="R120" s="193">
        <f>R121+R128+R144+R155</f>
        <v>0</v>
      </c>
      <c r="S120" s="103"/>
      <c r="T120" s="194">
        <f>T121+T128+T144+T155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112</v>
      </c>
      <c r="BK120" s="195">
        <f>BK121+BK128+BK144+BK155</f>
        <v>0</v>
      </c>
    </row>
    <row r="121" s="11" customFormat="1" ht="25.92" customHeight="1">
      <c r="A121" s="11"/>
      <c r="B121" s="196"/>
      <c r="C121" s="197"/>
      <c r="D121" s="198" t="s">
        <v>75</v>
      </c>
      <c r="E121" s="199" t="s">
        <v>2805</v>
      </c>
      <c r="F121" s="199" t="s">
        <v>2632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SUM(P122:P127)</f>
        <v>0</v>
      </c>
      <c r="Q121" s="204"/>
      <c r="R121" s="205">
        <f>SUM(R122:R127)</f>
        <v>0</v>
      </c>
      <c r="S121" s="204"/>
      <c r="T121" s="206">
        <f>SUM(T122:T127)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84</v>
      </c>
      <c r="AT121" s="208" t="s">
        <v>75</v>
      </c>
      <c r="AU121" s="208" t="s">
        <v>76</v>
      </c>
      <c r="AY121" s="207" t="s">
        <v>155</v>
      </c>
      <c r="BK121" s="209">
        <f>SUM(BK122:BK127)</f>
        <v>0</v>
      </c>
    </row>
    <row r="122" s="2" customFormat="1" ht="16.5" customHeight="1">
      <c r="A122" s="37"/>
      <c r="B122" s="38"/>
      <c r="C122" s="210" t="s">
        <v>84</v>
      </c>
      <c r="D122" s="210" t="s">
        <v>156</v>
      </c>
      <c r="E122" s="211" t="s">
        <v>2633</v>
      </c>
      <c r="F122" s="212" t="s">
        <v>2806</v>
      </c>
      <c r="G122" s="213" t="s">
        <v>949</v>
      </c>
      <c r="H122" s="214">
        <v>1</v>
      </c>
      <c r="I122" s="215"/>
      <c r="J122" s="216">
        <f>ROUND(I122*H122,2)</f>
        <v>0</v>
      </c>
      <c r="K122" s="217"/>
      <c r="L122" s="43"/>
      <c r="M122" s="218" t="s">
        <v>1</v>
      </c>
      <c r="N122" s="219" t="s">
        <v>41</v>
      </c>
      <c r="O122" s="90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160</v>
      </c>
      <c r="AT122" s="222" t="s">
        <v>156</v>
      </c>
      <c r="AU122" s="222" t="s">
        <v>84</v>
      </c>
      <c r="AY122" s="16" t="s">
        <v>155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84</v>
      </c>
      <c r="BK122" s="223">
        <f>ROUND(I122*H122,2)</f>
        <v>0</v>
      </c>
      <c r="BL122" s="16" t="s">
        <v>160</v>
      </c>
      <c r="BM122" s="222" t="s">
        <v>2807</v>
      </c>
    </row>
    <row r="123" s="2" customFormat="1" ht="24.15" customHeight="1">
      <c r="A123" s="37"/>
      <c r="B123" s="38"/>
      <c r="C123" s="210" t="s">
        <v>86</v>
      </c>
      <c r="D123" s="210" t="s">
        <v>156</v>
      </c>
      <c r="E123" s="211" t="s">
        <v>2636</v>
      </c>
      <c r="F123" s="212" t="s">
        <v>2808</v>
      </c>
      <c r="G123" s="213" t="s">
        <v>949</v>
      </c>
      <c r="H123" s="214">
        <v>1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41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160</v>
      </c>
      <c r="AT123" s="222" t="s">
        <v>156</v>
      </c>
      <c r="AU123" s="222" t="s">
        <v>84</v>
      </c>
      <c r="AY123" s="16" t="s">
        <v>155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84</v>
      </c>
      <c r="BK123" s="223">
        <f>ROUND(I123*H123,2)</f>
        <v>0</v>
      </c>
      <c r="BL123" s="16" t="s">
        <v>160</v>
      </c>
      <c r="BM123" s="222" t="s">
        <v>2809</v>
      </c>
    </row>
    <row r="124" s="2" customFormat="1" ht="24.15" customHeight="1">
      <c r="A124" s="37"/>
      <c r="B124" s="38"/>
      <c r="C124" s="210" t="s">
        <v>169</v>
      </c>
      <c r="D124" s="210" t="s">
        <v>156</v>
      </c>
      <c r="E124" s="211" t="s">
        <v>2280</v>
      </c>
      <c r="F124" s="212" t="s">
        <v>2810</v>
      </c>
      <c r="G124" s="213" t="s">
        <v>949</v>
      </c>
      <c r="H124" s="214">
        <v>1</v>
      </c>
      <c r="I124" s="215"/>
      <c r="J124" s="216">
        <f>ROUND(I124*H124,2)</f>
        <v>0</v>
      </c>
      <c r="K124" s="217"/>
      <c r="L124" s="43"/>
      <c r="M124" s="218" t="s">
        <v>1</v>
      </c>
      <c r="N124" s="219" t="s">
        <v>41</v>
      </c>
      <c r="O124" s="90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160</v>
      </c>
      <c r="AT124" s="222" t="s">
        <v>156</v>
      </c>
      <c r="AU124" s="222" t="s">
        <v>84</v>
      </c>
      <c r="AY124" s="16" t="s">
        <v>155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84</v>
      </c>
      <c r="BK124" s="223">
        <f>ROUND(I124*H124,2)</f>
        <v>0</v>
      </c>
      <c r="BL124" s="16" t="s">
        <v>160</v>
      </c>
      <c r="BM124" s="222" t="s">
        <v>2811</v>
      </c>
    </row>
    <row r="125" s="2" customFormat="1" ht="16.5" customHeight="1">
      <c r="A125" s="37"/>
      <c r="B125" s="38"/>
      <c r="C125" s="210" t="s">
        <v>160</v>
      </c>
      <c r="D125" s="210" t="s">
        <v>156</v>
      </c>
      <c r="E125" s="211" t="s">
        <v>2285</v>
      </c>
      <c r="F125" s="212" t="s">
        <v>2812</v>
      </c>
      <c r="G125" s="213" t="s">
        <v>949</v>
      </c>
      <c r="H125" s="214">
        <v>3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41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160</v>
      </c>
      <c r="AT125" s="222" t="s">
        <v>156</v>
      </c>
      <c r="AU125" s="222" t="s">
        <v>84</v>
      </c>
      <c r="AY125" s="16" t="s">
        <v>155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84</v>
      </c>
      <c r="BK125" s="223">
        <f>ROUND(I125*H125,2)</f>
        <v>0</v>
      </c>
      <c r="BL125" s="16" t="s">
        <v>160</v>
      </c>
      <c r="BM125" s="222" t="s">
        <v>2813</v>
      </c>
    </row>
    <row r="126" s="2" customFormat="1" ht="16.5" customHeight="1">
      <c r="A126" s="37"/>
      <c r="B126" s="38"/>
      <c r="C126" s="210" t="s">
        <v>178</v>
      </c>
      <c r="D126" s="210" t="s">
        <v>156</v>
      </c>
      <c r="E126" s="211" t="s">
        <v>2643</v>
      </c>
      <c r="F126" s="212" t="s">
        <v>2814</v>
      </c>
      <c r="G126" s="213" t="s">
        <v>949</v>
      </c>
      <c r="H126" s="214">
        <v>1</v>
      </c>
      <c r="I126" s="215"/>
      <c r="J126" s="216">
        <f>ROUND(I126*H126,2)</f>
        <v>0</v>
      </c>
      <c r="K126" s="217"/>
      <c r="L126" s="43"/>
      <c r="M126" s="218" t="s">
        <v>1</v>
      </c>
      <c r="N126" s="219" t="s">
        <v>41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160</v>
      </c>
      <c r="AT126" s="222" t="s">
        <v>156</v>
      </c>
      <c r="AU126" s="222" t="s">
        <v>84</v>
      </c>
      <c r="AY126" s="16" t="s">
        <v>155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84</v>
      </c>
      <c r="BK126" s="223">
        <f>ROUND(I126*H126,2)</f>
        <v>0</v>
      </c>
      <c r="BL126" s="16" t="s">
        <v>160</v>
      </c>
      <c r="BM126" s="222" t="s">
        <v>2815</v>
      </c>
    </row>
    <row r="127" s="2" customFormat="1" ht="16.5" customHeight="1">
      <c r="A127" s="37"/>
      <c r="B127" s="38"/>
      <c r="C127" s="210" t="s">
        <v>186</v>
      </c>
      <c r="D127" s="210" t="s">
        <v>156</v>
      </c>
      <c r="E127" s="211" t="s">
        <v>2291</v>
      </c>
      <c r="F127" s="212" t="s">
        <v>2816</v>
      </c>
      <c r="G127" s="213" t="s">
        <v>949</v>
      </c>
      <c r="H127" s="214">
        <v>2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41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160</v>
      </c>
      <c r="AT127" s="222" t="s">
        <v>156</v>
      </c>
      <c r="AU127" s="222" t="s">
        <v>84</v>
      </c>
      <c r="AY127" s="16" t="s">
        <v>155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84</v>
      </c>
      <c r="BK127" s="223">
        <f>ROUND(I127*H127,2)</f>
        <v>0</v>
      </c>
      <c r="BL127" s="16" t="s">
        <v>160</v>
      </c>
      <c r="BM127" s="222" t="s">
        <v>2817</v>
      </c>
    </row>
    <row r="128" s="11" customFormat="1" ht="25.92" customHeight="1">
      <c r="A128" s="11"/>
      <c r="B128" s="196"/>
      <c r="C128" s="197"/>
      <c r="D128" s="198" t="s">
        <v>75</v>
      </c>
      <c r="E128" s="199" t="s">
        <v>169</v>
      </c>
      <c r="F128" s="199" t="s">
        <v>1464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SUM(P129:P143)</f>
        <v>0</v>
      </c>
      <c r="Q128" s="204"/>
      <c r="R128" s="205">
        <f>SUM(R129:R143)</f>
        <v>0</v>
      </c>
      <c r="S128" s="204"/>
      <c r="T128" s="206">
        <f>SUM(T129:T143)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84</v>
      </c>
      <c r="AT128" s="208" t="s">
        <v>75</v>
      </c>
      <c r="AU128" s="208" t="s">
        <v>76</v>
      </c>
      <c r="AY128" s="207" t="s">
        <v>155</v>
      </c>
      <c r="BK128" s="209">
        <f>SUM(BK129:BK143)</f>
        <v>0</v>
      </c>
    </row>
    <row r="129" s="2" customFormat="1" ht="16.5" customHeight="1">
      <c r="A129" s="37"/>
      <c r="B129" s="38"/>
      <c r="C129" s="210" t="s">
        <v>192</v>
      </c>
      <c r="D129" s="210" t="s">
        <v>156</v>
      </c>
      <c r="E129" s="211" t="s">
        <v>2294</v>
      </c>
      <c r="F129" s="212" t="s">
        <v>2641</v>
      </c>
      <c r="G129" s="213" t="s">
        <v>175</v>
      </c>
      <c r="H129" s="214">
        <v>200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41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160</v>
      </c>
      <c r="AT129" s="222" t="s">
        <v>156</v>
      </c>
      <c r="AU129" s="222" t="s">
        <v>84</v>
      </c>
      <c r="AY129" s="16" t="s">
        <v>155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84</v>
      </c>
      <c r="BK129" s="223">
        <f>ROUND(I129*H129,2)</f>
        <v>0</v>
      </c>
      <c r="BL129" s="16" t="s">
        <v>160</v>
      </c>
      <c r="BM129" s="222" t="s">
        <v>2818</v>
      </c>
    </row>
    <row r="130" s="2" customFormat="1" ht="16.5" customHeight="1">
      <c r="A130" s="37"/>
      <c r="B130" s="38"/>
      <c r="C130" s="210" t="s">
        <v>197</v>
      </c>
      <c r="D130" s="210" t="s">
        <v>156</v>
      </c>
      <c r="E130" s="211" t="s">
        <v>2297</v>
      </c>
      <c r="F130" s="212" t="s">
        <v>2644</v>
      </c>
      <c r="G130" s="213" t="s">
        <v>175</v>
      </c>
      <c r="H130" s="214">
        <v>80</v>
      </c>
      <c r="I130" s="215"/>
      <c r="J130" s="216">
        <f>ROUND(I130*H130,2)</f>
        <v>0</v>
      </c>
      <c r="K130" s="217"/>
      <c r="L130" s="43"/>
      <c r="M130" s="218" t="s">
        <v>1</v>
      </c>
      <c r="N130" s="219" t="s">
        <v>41</v>
      </c>
      <c r="O130" s="90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160</v>
      </c>
      <c r="AT130" s="222" t="s">
        <v>156</v>
      </c>
      <c r="AU130" s="222" t="s">
        <v>84</v>
      </c>
      <c r="AY130" s="16" t="s">
        <v>155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84</v>
      </c>
      <c r="BK130" s="223">
        <f>ROUND(I130*H130,2)</f>
        <v>0</v>
      </c>
      <c r="BL130" s="16" t="s">
        <v>160</v>
      </c>
      <c r="BM130" s="222" t="s">
        <v>2819</v>
      </c>
    </row>
    <row r="131" s="2" customFormat="1" ht="16.5" customHeight="1">
      <c r="A131" s="37"/>
      <c r="B131" s="38"/>
      <c r="C131" s="210" t="s">
        <v>205</v>
      </c>
      <c r="D131" s="210" t="s">
        <v>156</v>
      </c>
      <c r="E131" s="211" t="s">
        <v>2652</v>
      </c>
      <c r="F131" s="212" t="s">
        <v>2820</v>
      </c>
      <c r="G131" s="213" t="s">
        <v>175</v>
      </c>
      <c r="H131" s="214">
        <v>40</v>
      </c>
      <c r="I131" s="215"/>
      <c r="J131" s="216">
        <f>ROUND(I131*H131,2)</f>
        <v>0</v>
      </c>
      <c r="K131" s="217"/>
      <c r="L131" s="43"/>
      <c r="M131" s="218" t="s">
        <v>1</v>
      </c>
      <c r="N131" s="219" t="s">
        <v>41</v>
      </c>
      <c r="O131" s="90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160</v>
      </c>
      <c r="AT131" s="222" t="s">
        <v>156</v>
      </c>
      <c r="AU131" s="222" t="s">
        <v>84</v>
      </c>
      <c r="AY131" s="16" t="s">
        <v>155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84</v>
      </c>
      <c r="BK131" s="223">
        <f>ROUND(I131*H131,2)</f>
        <v>0</v>
      </c>
      <c r="BL131" s="16" t="s">
        <v>160</v>
      </c>
      <c r="BM131" s="222" t="s">
        <v>2821</v>
      </c>
    </row>
    <row r="132" s="2" customFormat="1" ht="16.5" customHeight="1">
      <c r="A132" s="37"/>
      <c r="B132" s="38"/>
      <c r="C132" s="210" t="s">
        <v>210</v>
      </c>
      <c r="D132" s="210" t="s">
        <v>156</v>
      </c>
      <c r="E132" s="211" t="s">
        <v>2301</v>
      </c>
      <c r="F132" s="212" t="s">
        <v>2822</v>
      </c>
      <c r="G132" s="213" t="s">
        <v>175</v>
      </c>
      <c r="H132" s="214">
        <v>15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41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160</v>
      </c>
      <c r="AT132" s="222" t="s">
        <v>156</v>
      </c>
      <c r="AU132" s="222" t="s">
        <v>84</v>
      </c>
      <c r="AY132" s="16" t="s">
        <v>155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84</v>
      </c>
      <c r="BK132" s="223">
        <f>ROUND(I132*H132,2)</f>
        <v>0</v>
      </c>
      <c r="BL132" s="16" t="s">
        <v>160</v>
      </c>
      <c r="BM132" s="222" t="s">
        <v>2823</v>
      </c>
    </row>
    <row r="133" s="2" customFormat="1" ht="16.5" customHeight="1">
      <c r="A133" s="37"/>
      <c r="B133" s="38"/>
      <c r="C133" s="210" t="s">
        <v>153</v>
      </c>
      <c r="D133" s="210" t="s">
        <v>156</v>
      </c>
      <c r="E133" s="211" t="s">
        <v>2657</v>
      </c>
      <c r="F133" s="212" t="s">
        <v>2824</v>
      </c>
      <c r="G133" s="213" t="s">
        <v>175</v>
      </c>
      <c r="H133" s="214">
        <v>240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41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160</v>
      </c>
      <c r="AT133" s="222" t="s">
        <v>156</v>
      </c>
      <c r="AU133" s="222" t="s">
        <v>84</v>
      </c>
      <c r="AY133" s="16" t="s">
        <v>155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84</v>
      </c>
      <c r="BK133" s="223">
        <f>ROUND(I133*H133,2)</f>
        <v>0</v>
      </c>
      <c r="BL133" s="16" t="s">
        <v>160</v>
      </c>
      <c r="BM133" s="222" t="s">
        <v>2825</v>
      </c>
    </row>
    <row r="134" s="2" customFormat="1" ht="16.5" customHeight="1">
      <c r="A134" s="37"/>
      <c r="B134" s="38"/>
      <c r="C134" s="210" t="s">
        <v>219</v>
      </c>
      <c r="D134" s="210" t="s">
        <v>156</v>
      </c>
      <c r="E134" s="211" t="s">
        <v>2305</v>
      </c>
      <c r="F134" s="212" t="s">
        <v>2826</v>
      </c>
      <c r="G134" s="213" t="s">
        <v>175</v>
      </c>
      <c r="H134" s="214">
        <v>45</v>
      </c>
      <c r="I134" s="215"/>
      <c r="J134" s="216">
        <f>ROUND(I134*H134,2)</f>
        <v>0</v>
      </c>
      <c r="K134" s="217"/>
      <c r="L134" s="43"/>
      <c r="M134" s="218" t="s">
        <v>1</v>
      </c>
      <c r="N134" s="219" t="s">
        <v>41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160</v>
      </c>
      <c r="AT134" s="222" t="s">
        <v>156</v>
      </c>
      <c r="AU134" s="222" t="s">
        <v>84</v>
      </c>
      <c r="AY134" s="16" t="s">
        <v>155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84</v>
      </c>
      <c r="BK134" s="223">
        <f>ROUND(I134*H134,2)</f>
        <v>0</v>
      </c>
      <c r="BL134" s="16" t="s">
        <v>160</v>
      </c>
      <c r="BM134" s="222" t="s">
        <v>2827</v>
      </c>
    </row>
    <row r="135" s="2" customFormat="1" ht="16.5" customHeight="1">
      <c r="A135" s="37"/>
      <c r="B135" s="38"/>
      <c r="C135" s="210" t="s">
        <v>224</v>
      </c>
      <c r="D135" s="210" t="s">
        <v>156</v>
      </c>
      <c r="E135" s="211" t="s">
        <v>2662</v>
      </c>
      <c r="F135" s="212" t="s">
        <v>2828</v>
      </c>
      <c r="G135" s="213" t="s">
        <v>175</v>
      </c>
      <c r="H135" s="214">
        <v>780</v>
      </c>
      <c r="I135" s="215"/>
      <c r="J135" s="216">
        <f>ROUND(I135*H135,2)</f>
        <v>0</v>
      </c>
      <c r="K135" s="217"/>
      <c r="L135" s="43"/>
      <c r="M135" s="218" t="s">
        <v>1</v>
      </c>
      <c r="N135" s="219" t="s">
        <v>41</v>
      </c>
      <c r="O135" s="90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160</v>
      </c>
      <c r="AT135" s="222" t="s">
        <v>156</v>
      </c>
      <c r="AU135" s="222" t="s">
        <v>84</v>
      </c>
      <c r="AY135" s="16" t="s">
        <v>155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84</v>
      </c>
      <c r="BK135" s="223">
        <f>ROUND(I135*H135,2)</f>
        <v>0</v>
      </c>
      <c r="BL135" s="16" t="s">
        <v>160</v>
      </c>
      <c r="BM135" s="222" t="s">
        <v>2829</v>
      </c>
    </row>
    <row r="136" s="2" customFormat="1" ht="16.5" customHeight="1">
      <c r="A136" s="37"/>
      <c r="B136" s="38"/>
      <c r="C136" s="210" t="s">
        <v>248</v>
      </c>
      <c r="D136" s="210" t="s">
        <v>156</v>
      </c>
      <c r="E136" s="211" t="s">
        <v>2309</v>
      </c>
      <c r="F136" s="212" t="s">
        <v>2830</v>
      </c>
      <c r="G136" s="213" t="s">
        <v>175</v>
      </c>
      <c r="H136" s="214">
        <v>40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41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160</v>
      </c>
      <c r="AT136" s="222" t="s">
        <v>156</v>
      </c>
      <c r="AU136" s="222" t="s">
        <v>84</v>
      </c>
      <c r="AY136" s="16" t="s">
        <v>155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84</v>
      </c>
      <c r="BK136" s="223">
        <f>ROUND(I136*H136,2)</f>
        <v>0</v>
      </c>
      <c r="BL136" s="16" t="s">
        <v>160</v>
      </c>
      <c r="BM136" s="222" t="s">
        <v>2831</v>
      </c>
    </row>
    <row r="137" s="2" customFormat="1" ht="16.5" customHeight="1">
      <c r="A137" s="37"/>
      <c r="B137" s="38"/>
      <c r="C137" s="210" t="s">
        <v>8</v>
      </c>
      <c r="D137" s="210" t="s">
        <v>156</v>
      </c>
      <c r="E137" s="211" t="s">
        <v>2667</v>
      </c>
      <c r="F137" s="212" t="s">
        <v>2832</v>
      </c>
      <c r="G137" s="213" t="s">
        <v>175</v>
      </c>
      <c r="H137" s="214">
        <v>70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41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160</v>
      </c>
      <c r="AT137" s="222" t="s">
        <v>156</v>
      </c>
      <c r="AU137" s="222" t="s">
        <v>84</v>
      </c>
      <c r="AY137" s="16" t="s">
        <v>155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84</v>
      </c>
      <c r="BK137" s="223">
        <f>ROUND(I137*H137,2)</f>
        <v>0</v>
      </c>
      <c r="BL137" s="16" t="s">
        <v>160</v>
      </c>
      <c r="BM137" s="222" t="s">
        <v>2833</v>
      </c>
    </row>
    <row r="138" s="2" customFormat="1" ht="16.5" customHeight="1">
      <c r="A138" s="37"/>
      <c r="B138" s="38"/>
      <c r="C138" s="210" t="s">
        <v>191</v>
      </c>
      <c r="D138" s="210" t="s">
        <v>156</v>
      </c>
      <c r="E138" s="211" t="s">
        <v>2313</v>
      </c>
      <c r="F138" s="212" t="s">
        <v>2834</v>
      </c>
      <c r="G138" s="213" t="s">
        <v>175</v>
      </c>
      <c r="H138" s="214">
        <v>130</v>
      </c>
      <c r="I138" s="215"/>
      <c r="J138" s="216">
        <f>ROUND(I138*H138,2)</f>
        <v>0</v>
      </c>
      <c r="K138" s="217"/>
      <c r="L138" s="43"/>
      <c r="M138" s="218" t="s">
        <v>1</v>
      </c>
      <c r="N138" s="219" t="s">
        <v>41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160</v>
      </c>
      <c r="AT138" s="222" t="s">
        <v>156</v>
      </c>
      <c r="AU138" s="222" t="s">
        <v>84</v>
      </c>
      <c r="AY138" s="16" t="s">
        <v>155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84</v>
      </c>
      <c r="BK138" s="223">
        <f>ROUND(I138*H138,2)</f>
        <v>0</v>
      </c>
      <c r="BL138" s="16" t="s">
        <v>160</v>
      </c>
      <c r="BM138" s="222" t="s">
        <v>2835</v>
      </c>
    </row>
    <row r="139" s="2" customFormat="1" ht="16.5" customHeight="1">
      <c r="A139" s="37"/>
      <c r="B139" s="38"/>
      <c r="C139" s="210" t="s">
        <v>311</v>
      </c>
      <c r="D139" s="210" t="s">
        <v>156</v>
      </c>
      <c r="E139" s="211" t="s">
        <v>2314</v>
      </c>
      <c r="F139" s="212" t="s">
        <v>2836</v>
      </c>
      <c r="G139" s="213" t="s">
        <v>949</v>
      </c>
      <c r="H139" s="214">
        <v>70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41</v>
      </c>
      <c r="O139" s="90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160</v>
      </c>
      <c r="AT139" s="222" t="s">
        <v>156</v>
      </c>
      <c r="AU139" s="222" t="s">
        <v>84</v>
      </c>
      <c r="AY139" s="16" t="s">
        <v>155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84</v>
      </c>
      <c r="BK139" s="223">
        <f>ROUND(I139*H139,2)</f>
        <v>0</v>
      </c>
      <c r="BL139" s="16" t="s">
        <v>160</v>
      </c>
      <c r="BM139" s="222" t="s">
        <v>2837</v>
      </c>
    </row>
    <row r="140" s="2" customFormat="1" ht="16.5" customHeight="1">
      <c r="A140" s="37"/>
      <c r="B140" s="38"/>
      <c r="C140" s="210" t="s">
        <v>320</v>
      </c>
      <c r="D140" s="210" t="s">
        <v>156</v>
      </c>
      <c r="E140" s="211" t="s">
        <v>2317</v>
      </c>
      <c r="F140" s="212" t="s">
        <v>2838</v>
      </c>
      <c r="G140" s="213" t="s">
        <v>949</v>
      </c>
      <c r="H140" s="214">
        <v>10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41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160</v>
      </c>
      <c r="AT140" s="222" t="s">
        <v>156</v>
      </c>
      <c r="AU140" s="222" t="s">
        <v>84</v>
      </c>
      <c r="AY140" s="16" t="s">
        <v>155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84</v>
      </c>
      <c r="BK140" s="223">
        <f>ROUND(I140*H140,2)</f>
        <v>0</v>
      </c>
      <c r="BL140" s="16" t="s">
        <v>160</v>
      </c>
      <c r="BM140" s="222" t="s">
        <v>2839</v>
      </c>
    </row>
    <row r="141" s="2" customFormat="1" ht="16.5" customHeight="1">
      <c r="A141" s="37"/>
      <c r="B141" s="38"/>
      <c r="C141" s="210" t="s">
        <v>326</v>
      </c>
      <c r="D141" s="210" t="s">
        <v>156</v>
      </c>
      <c r="E141" s="211" t="s">
        <v>2676</v>
      </c>
      <c r="F141" s="212" t="s">
        <v>2840</v>
      </c>
      <c r="G141" s="213" t="s">
        <v>949</v>
      </c>
      <c r="H141" s="214">
        <v>5</v>
      </c>
      <c r="I141" s="215"/>
      <c r="J141" s="216">
        <f>ROUND(I141*H141,2)</f>
        <v>0</v>
      </c>
      <c r="K141" s="217"/>
      <c r="L141" s="43"/>
      <c r="M141" s="218" t="s">
        <v>1</v>
      </c>
      <c r="N141" s="219" t="s">
        <v>41</v>
      </c>
      <c r="O141" s="90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160</v>
      </c>
      <c r="AT141" s="222" t="s">
        <v>156</v>
      </c>
      <c r="AU141" s="222" t="s">
        <v>84</v>
      </c>
      <c r="AY141" s="16" t="s">
        <v>155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84</v>
      </c>
      <c r="BK141" s="223">
        <f>ROUND(I141*H141,2)</f>
        <v>0</v>
      </c>
      <c r="BL141" s="16" t="s">
        <v>160</v>
      </c>
      <c r="BM141" s="222" t="s">
        <v>2841</v>
      </c>
    </row>
    <row r="142" s="2" customFormat="1" ht="16.5" customHeight="1">
      <c r="A142" s="37"/>
      <c r="B142" s="38"/>
      <c r="C142" s="210" t="s">
        <v>267</v>
      </c>
      <c r="D142" s="210" t="s">
        <v>156</v>
      </c>
      <c r="E142" s="211" t="s">
        <v>2321</v>
      </c>
      <c r="F142" s="212" t="s">
        <v>2726</v>
      </c>
      <c r="G142" s="213" t="s">
        <v>175</v>
      </c>
      <c r="H142" s="214">
        <v>45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41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160</v>
      </c>
      <c r="AT142" s="222" t="s">
        <v>156</v>
      </c>
      <c r="AU142" s="222" t="s">
        <v>84</v>
      </c>
      <c r="AY142" s="16" t="s">
        <v>155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84</v>
      </c>
      <c r="BK142" s="223">
        <f>ROUND(I142*H142,2)</f>
        <v>0</v>
      </c>
      <c r="BL142" s="16" t="s">
        <v>160</v>
      </c>
      <c r="BM142" s="222" t="s">
        <v>2842</v>
      </c>
    </row>
    <row r="143" s="2" customFormat="1" ht="16.5" customHeight="1">
      <c r="A143" s="37"/>
      <c r="B143" s="38"/>
      <c r="C143" s="210" t="s">
        <v>7</v>
      </c>
      <c r="D143" s="210" t="s">
        <v>156</v>
      </c>
      <c r="E143" s="211" t="s">
        <v>2322</v>
      </c>
      <c r="F143" s="212" t="s">
        <v>2843</v>
      </c>
      <c r="G143" s="213" t="s">
        <v>175</v>
      </c>
      <c r="H143" s="214">
        <v>90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41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160</v>
      </c>
      <c r="AT143" s="222" t="s">
        <v>156</v>
      </c>
      <c r="AU143" s="222" t="s">
        <v>84</v>
      </c>
      <c r="AY143" s="16" t="s">
        <v>155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84</v>
      </c>
      <c r="BK143" s="223">
        <f>ROUND(I143*H143,2)</f>
        <v>0</v>
      </c>
      <c r="BL143" s="16" t="s">
        <v>160</v>
      </c>
      <c r="BM143" s="222" t="s">
        <v>2844</v>
      </c>
    </row>
    <row r="144" s="11" customFormat="1" ht="25.92" customHeight="1">
      <c r="A144" s="11"/>
      <c r="B144" s="196"/>
      <c r="C144" s="197"/>
      <c r="D144" s="198" t="s">
        <v>75</v>
      </c>
      <c r="E144" s="199" t="s">
        <v>2768</v>
      </c>
      <c r="F144" s="199" t="s">
        <v>2769</v>
      </c>
      <c r="G144" s="197"/>
      <c r="H144" s="197"/>
      <c r="I144" s="200"/>
      <c r="J144" s="201">
        <f>BK144</f>
        <v>0</v>
      </c>
      <c r="K144" s="197"/>
      <c r="L144" s="202"/>
      <c r="M144" s="203"/>
      <c r="N144" s="204"/>
      <c r="O144" s="204"/>
      <c r="P144" s="205">
        <f>SUM(P145:P154)</f>
        <v>0</v>
      </c>
      <c r="Q144" s="204"/>
      <c r="R144" s="205">
        <f>SUM(R145:R154)</f>
        <v>0</v>
      </c>
      <c r="S144" s="204"/>
      <c r="T144" s="206">
        <f>SUM(T145:T154)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7" t="s">
        <v>84</v>
      </c>
      <c r="AT144" s="208" t="s">
        <v>75</v>
      </c>
      <c r="AU144" s="208" t="s">
        <v>76</v>
      </c>
      <c r="AY144" s="207" t="s">
        <v>155</v>
      </c>
      <c r="BK144" s="209">
        <f>SUM(BK145:BK154)</f>
        <v>0</v>
      </c>
    </row>
    <row r="145" s="2" customFormat="1" ht="16.5" customHeight="1">
      <c r="A145" s="37"/>
      <c r="B145" s="38"/>
      <c r="C145" s="210" t="s">
        <v>258</v>
      </c>
      <c r="D145" s="210" t="s">
        <v>156</v>
      </c>
      <c r="E145" s="211" t="s">
        <v>2324</v>
      </c>
      <c r="F145" s="212" t="s">
        <v>2845</v>
      </c>
      <c r="G145" s="213" t="s">
        <v>2771</v>
      </c>
      <c r="H145" s="214">
        <v>6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41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160</v>
      </c>
      <c r="AT145" s="222" t="s">
        <v>156</v>
      </c>
      <c r="AU145" s="222" t="s">
        <v>84</v>
      </c>
      <c r="AY145" s="16" t="s">
        <v>155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84</v>
      </c>
      <c r="BK145" s="223">
        <f>ROUND(I145*H145,2)</f>
        <v>0</v>
      </c>
      <c r="BL145" s="16" t="s">
        <v>160</v>
      </c>
      <c r="BM145" s="222" t="s">
        <v>2846</v>
      </c>
    </row>
    <row r="146" s="2" customFormat="1" ht="16.5" customHeight="1">
      <c r="A146" s="37"/>
      <c r="B146" s="38"/>
      <c r="C146" s="210" t="s">
        <v>283</v>
      </c>
      <c r="D146" s="210" t="s">
        <v>156</v>
      </c>
      <c r="E146" s="211" t="s">
        <v>2685</v>
      </c>
      <c r="F146" s="212" t="s">
        <v>2847</v>
      </c>
      <c r="G146" s="213" t="s">
        <v>2771</v>
      </c>
      <c r="H146" s="214">
        <v>5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41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160</v>
      </c>
      <c r="AT146" s="222" t="s">
        <v>156</v>
      </c>
      <c r="AU146" s="222" t="s">
        <v>84</v>
      </c>
      <c r="AY146" s="16" t="s">
        <v>155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84</v>
      </c>
      <c r="BK146" s="223">
        <f>ROUND(I146*H146,2)</f>
        <v>0</v>
      </c>
      <c r="BL146" s="16" t="s">
        <v>160</v>
      </c>
      <c r="BM146" s="222" t="s">
        <v>2848</v>
      </c>
    </row>
    <row r="147" s="2" customFormat="1" ht="16.5" customHeight="1">
      <c r="A147" s="37"/>
      <c r="B147" s="38"/>
      <c r="C147" s="210" t="s">
        <v>269</v>
      </c>
      <c r="D147" s="210" t="s">
        <v>156</v>
      </c>
      <c r="E147" s="211" t="s">
        <v>2328</v>
      </c>
      <c r="F147" s="212" t="s">
        <v>2849</v>
      </c>
      <c r="G147" s="213" t="s">
        <v>2771</v>
      </c>
      <c r="H147" s="214">
        <v>8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41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160</v>
      </c>
      <c r="AT147" s="222" t="s">
        <v>156</v>
      </c>
      <c r="AU147" s="222" t="s">
        <v>84</v>
      </c>
      <c r="AY147" s="16" t="s">
        <v>155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84</v>
      </c>
      <c r="BK147" s="223">
        <f>ROUND(I147*H147,2)</f>
        <v>0</v>
      </c>
      <c r="BL147" s="16" t="s">
        <v>160</v>
      </c>
      <c r="BM147" s="222" t="s">
        <v>2850</v>
      </c>
    </row>
    <row r="148" s="2" customFormat="1" ht="16.5" customHeight="1">
      <c r="A148" s="37"/>
      <c r="B148" s="38"/>
      <c r="C148" s="210" t="s">
        <v>273</v>
      </c>
      <c r="D148" s="210" t="s">
        <v>156</v>
      </c>
      <c r="E148" s="211" t="s">
        <v>2690</v>
      </c>
      <c r="F148" s="212" t="s">
        <v>2851</v>
      </c>
      <c r="G148" s="213" t="s">
        <v>2771</v>
      </c>
      <c r="H148" s="214">
        <v>6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41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160</v>
      </c>
      <c r="AT148" s="222" t="s">
        <v>156</v>
      </c>
      <c r="AU148" s="222" t="s">
        <v>84</v>
      </c>
      <c r="AY148" s="16" t="s">
        <v>155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84</v>
      </c>
      <c r="BK148" s="223">
        <f>ROUND(I148*H148,2)</f>
        <v>0</v>
      </c>
      <c r="BL148" s="16" t="s">
        <v>160</v>
      </c>
      <c r="BM148" s="222" t="s">
        <v>2852</v>
      </c>
    </row>
    <row r="149" s="2" customFormat="1" ht="16.5" customHeight="1">
      <c r="A149" s="37"/>
      <c r="B149" s="38"/>
      <c r="C149" s="210" t="s">
        <v>277</v>
      </c>
      <c r="D149" s="210" t="s">
        <v>156</v>
      </c>
      <c r="E149" s="211" t="s">
        <v>2332</v>
      </c>
      <c r="F149" s="212" t="s">
        <v>2853</v>
      </c>
      <c r="G149" s="213" t="s">
        <v>2771</v>
      </c>
      <c r="H149" s="214">
        <v>4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41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160</v>
      </c>
      <c r="AT149" s="222" t="s">
        <v>156</v>
      </c>
      <c r="AU149" s="222" t="s">
        <v>84</v>
      </c>
      <c r="AY149" s="16" t="s">
        <v>155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84</v>
      </c>
      <c r="BK149" s="223">
        <f>ROUND(I149*H149,2)</f>
        <v>0</v>
      </c>
      <c r="BL149" s="16" t="s">
        <v>160</v>
      </c>
      <c r="BM149" s="222" t="s">
        <v>2854</v>
      </c>
    </row>
    <row r="150" s="2" customFormat="1" ht="16.5" customHeight="1">
      <c r="A150" s="37"/>
      <c r="B150" s="38"/>
      <c r="C150" s="210" t="s">
        <v>280</v>
      </c>
      <c r="D150" s="210" t="s">
        <v>156</v>
      </c>
      <c r="E150" s="211" t="s">
        <v>2695</v>
      </c>
      <c r="F150" s="212" t="s">
        <v>2855</v>
      </c>
      <c r="G150" s="213" t="s">
        <v>2771</v>
      </c>
      <c r="H150" s="214">
        <v>3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41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160</v>
      </c>
      <c r="AT150" s="222" t="s">
        <v>156</v>
      </c>
      <c r="AU150" s="222" t="s">
        <v>84</v>
      </c>
      <c r="AY150" s="16" t="s">
        <v>155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84</v>
      </c>
      <c r="BK150" s="223">
        <f>ROUND(I150*H150,2)</f>
        <v>0</v>
      </c>
      <c r="BL150" s="16" t="s">
        <v>160</v>
      </c>
      <c r="BM150" s="222" t="s">
        <v>2856</v>
      </c>
    </row>
    <row r="151" s="2" customFormat="1" ht="16.5" customHeight="1">
      <c r="A151" s="37"/>
      <c r="B151" s="38"/>
      <c r="C151" s="210" t="s">
        <v>292</v>
      </c>
      <c r="D151" s="210" t="s">
        <v>156</v>
      </c>
      <c r="E151" s="211" t="s">
        <v>2336</v>
      </c>
      <c r="F151" s="212" t="s">
        <v>2857</v>
      </c>
      <c r="G151" s="213" t="s">
        <v>2771</v>
      </c>
      <c r="H151" s="214">
        <v>30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41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160</v>
      </c>
      <c r="AT151" s="222" t="s">
        <v>156</v>
      </c>
      <c r="AU151" s="222" t="s">
        <v>84</v>
      </c>
      <c r="AY151" s="16" t="s">
        <v>155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84</v>
      </c>
      <c r="BK151" s="223">
        <f>ROUND(I151*H151,2)</f>
        <v>0</v>
      </c>
      <c r="BL151" s="16" t="s">
        <v>160</v>
      </c>
      <c r="BM151" s="222" t="s">
        <v>2858</v>
      </c>
    </row>
    <row r="152" s="2" customFormat="1" ht="16.5" customHeight="1">
      <c r="A152" s="37"/>
      <c r="B152" s="38"/>
      <c r="C152" s="210" t="s">
        <v>298</v>
      </c>
      <c r="D152" s="210" t="s">
        <v>156</v>
      </c>
      <c r="E152" s="211" t="s">
        <v>2700</v>
      </c>
      <c r="F152" s="212" t="s">
        <v>2859</v>
      </c>
      <c r="G152" s="213" t="s">
        <v>2771</v>
      </c>
      <c r="H152" s="214">
        <v>20</v>
      </c>
      <c r="I152" s="215"/>
      <c r="J152" s="216">
        <f>ROUND(I152*H152,2)</f>
        <v>0</v>
      </c>
      <c r="K152" s="217"/>
      <c r="L152" s="43"/>
      <c r="M152" s="218" t="s">
        <v>1</v>
      </c>
      <c r="N152" s="219" t="s">
        <v>41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160</v>
      </c>
      <c r="AT152" s="222" t="s">
        <v>156</v>
      </c>
      <c r="AU152" s="222" t="s">
        <v>84</v>
      </c>
      <c r="AY152" s="16" t="s">
        <v>155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84</v>
      </c>
      <c r="BK152" s="223">
        <f>ROUND(I152*H152,2)</f>
        <v>0</v>
      </c>
      <c r="BL152" s="16" t="s">
        <v>160</v>
      </c>
      <c r="BM152" s="222" t="s">
        <v>2860</v>
      </c>
    </row>
    <row r="153" s="2" customFormat="1" ht="16.5" customHeight="1">
      <c r="A153" s="37"/>
      <c r="B153" s="38"/>
      <c r="C153" s="210" t="s">
        <v>303</v>
      </c>
      <c r="D153" s="210" t="s">
        <v>156</v>
      </c>
      <c r="E153" s="211" t="s">
        <v>2340</v>
      </c>
      <c r="F153" s="212" t="s">
        <v>2861</v>
      </c>
      <c r="G153" s="213" t="s">
        <v>2771</v>
      </c>
      <c r="H153" s="214">
        <v>32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41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160</v>
      </c>
      <c r="AT153" s="222" t="s">
        <v>156</v>
      </c>
      <c r="AU153" s="222" t="s">
        <v>84</v>
      </c>
      <c r="AY153" s="16" t="s">
        <v>155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84</v>
      </c>
      <c r="BK153" s="223">
        <f>ROUND(I153*H153,2)</f>
        <v>0</v>
      </c>
      <c r="BL153" s="16" t="s">
        <v>160</v>
      </c>
      <c r="BM153" s="222" t="s">
        <v>2862</v>
      </c>
    </row>
    <row r="154" s="2" customFormat="1" ht="16.5" customHeight="1">
      <c r="A154" s="37"/>
      <c r="B154" s="38"/>
      <c r="C154" s="210" t="s">
        <v>184</v>
      </c>
      <c r="D154" s="210" t="s">
        <v>156</v>
      </c>
      <c r="E154" s="211" t="s">
        <v>2705</v>
      </c>
      <c r="F154" s="212" t="s">
        <v>2863</v>
      </c>
      <c r="G154" s="213" t="s">
        <v>2282</v>
      </c>
      <c r="H154" s="214">
        <v>1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41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160</v>
      </c>
      <c r="AT154" s="222" t="s">
        <v>156</v>
      </c>
      <c r="AU154" s="222" t="s">
        <v>84</v>
      </c>
      <c r="AY154" s="16" t="s">
        <v>155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84</v>
      </c>
      <c r="BK154" s="223">
        <f>ROUND(I154*H154,2)</f>
        <v>0</v>
      </c>
      <c r="BL154" s="16" t="s">
        <v>160</v>
      </c>
      <c r="BM154" s="222" t="s">
        <v>2864</v>
      </c>
    </row>
    <row r="155" s="11" customFormat="1" ht="25.92" customHeight="1">
      <c r="A155" s="11"/>
      <c r="B155" s="196"/>
      <c r="C155" s="197"/>
      <c r="D155" s="198" t="s">
        <v>75</v>
      </c>
      <c r="E155" s="199" t="s">
        <v>2795</v>
      </c>
      <c r="F155" s="199" t="s">
        <v>2796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SUM(P156:P158)</f>
        <v>0</v>
      </c>
      <c r="Q155" s="204"/>
      <c r="R155" s="205">
        <f>SUM(R156:R158)</f>
        <v>0</v>
      </c>
      <c r="S155" s="204"/>
      <c r="T155" s="206">
        <f>SUM(T156:T158)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7" t="s">
        <v>84</v>
      </c>
      <c r="AT155" s="208" t="s">
        <v>75</v>
      </c>
      <c r="AU155" s="208" t="s">
        <v>76</v>
      </c>
      <c r="AY155" s="207" t="s">
        <v>155</v>
      </c>
      <c r="BK155" s="209">
        <f>SUM(BK156:BK158)</f>
        <v>0</v>
      </c>
    </row>
    <row r="156" s="2" customFormat="1" ht="16.5" customHeight="1">
      <c r="A156" s="37"/>
      <c r="B156" s="38"/>
      <c r="C156" s="210" t="s">
        <v>343</v>
      </c>
      <c r="D156" s="210" t="s">
        <v>156</v>
      </c>
      <c r="E156" s="211" t="s">
        <v>365</v>
      </c>
      <c r="F156" s="212" t="s">
        <v>2797</v>
      </c>
      <c r="G156" s="213" t="s">
        <v>1042</v>
      </c>
      <c r="H156" s="214">
        <v>1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41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160</v>
      </c>
      <c r="AT156" s="222" t="s">
        <v>156</v>
      </c>
      <c r="AU156" s="222" t="s">
        <v>84</v>
      </c>
      <c r="AY156" s="16" t="s">
        <v>155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84</v>
      </c>
      <c r="BK156" s="223">
        <f>ROUND(I156*H156,2)</f>
        <v>0</v>
      </c>
      <c r="BL156" s="16" t="s">
        <v>160</v>
      </c>
      <c r="BM156" s="222" t="s">
        <v>2865</v>
      </c>
    </row>
    <row r="157" s="2" customFormat="1" ht="16.5" customHeight="1">
      <c r="A157" s="37"/>
      <c r="B157" s="38"/>
      <c r="C157" s="210" t="s">
        <v>348</v>
      </c>
      <c r="D157" s="210" t="s">
        <v>156</v>
      </c>
      <c r="E157" s="211" t="s">
        <v>369</v>
      </c>
      <c r="F157" s="212" t="s">
        <v>2799</v>
      </c>
      <c r="G157" s="213" t="s">
        <v>1042</v>
      </c>
      <c r="H157" s="214">
        <v>1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41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160</v>
      </c>
      <c r="AT157" s="222" t="s">
        <v>156</v>
      </c>
      <c r="AU157" s="222" t="s">
        <v>84</v>
      </c>
      <c r="AY157" s="16" t="s">
        <v>155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84</v>
      </c>
      <c r="BK157" s="223">
        <f>ROUND(I157*H157,2)</f>
        <v>0</v>
      </c>
      <c r="BL157" s="16" t="s">
        <v>160</v>
      </c>
      <c r="BM157" s="222" t="s">
        <v>2866</v>
      </c>
    </row>
    <row r="158" s="2" customFormat="1" ht="16.5" customHeight="1">
      <c r="A158" s="37"/>
      <c r="B158" s="38"/>
      <c r="C158" s="210" t="s">
        <v>229</v>
      </c>
      <c r="D158" s="210" t="s">
        <v>156</v>
      </c>
      <c r="E158" s="211" t="s">
        <v>374</v>
      </c>
      <c r="F158" s="212" t="s">
        <v>2801</v>
      </c>
      <c r="G158" s="213" t="s">
        <v>1042</v>
      </c>
      <c r="H158" s="214">
        <v>1</v>
      </c>
      <c r="I158" s="215"/>
      <c r="J158" s="216">
        <f>ROUND(I158*H158,2)</f>
        <v>0</v>
      </c>
      <c r="K158" s="217"/>
      <c r="L158" s="43"/>
      <c r="M158" s="273" t="s">
        <v>1</v>
      </c>
      <c r="N158" s="274" t="s">
        <v>41</v>
      </c>
      <c r="O158" s="275"/>
      <c r="P158" s="276">
        <f>O158*H158</f>
        <v>0</v>
      </c>
      <c r="Q158" s="276">
        <v>0</v>
      </c>
      <c r="R158" s="276">
        <f>Q158*H158</f>
        <v>0</v>
      </c>
      <c r="S158" s="276">
        <v>0</v>
      </c>
      <c r="T158" s="27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160</v>
      </c>
      <c r="AT158" s="222" t="s">
        <v>156</v>
      </c>
      <c r="AU158" s="222" t="s">
        <v>84</v>
      </c>
      <c r="AY158" s="16" t="s">
        <v>155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84</v>
      </c>
      <c r="BK158" s="223">
        <f>ROUND(I158*H158,2)</f>
        <v>0</v>
      </c>
      <c r="BL158" s="16" t="s">
        <v>160</v>
      </c>
      <c r="BM158" s="222" t="s">
        <v>2867</v>
      </c>
    </row>
    <row r="159" s="2" customFormat="1" ht="6.96" customHeight="1">
      <c r="A159" s="37"/>
      <c r="B159" s="65"/>
      <c r="C159" s="66"/>
      <c r="D159" s="66"/>
      <c r="E159" s="66"/>
      <c r="F159" s="66"/>
      <c r="G159" s="66"/>
      <c r="H159" s="66"/>
      <c r="I159" s="66"/>
      <c r="J159" s="66"/>
      <c r="K159" s="66"/>
      <c r="L159" s="43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YPakruJN2xd3qMvNfhPMfzlLtbB2q0JU+uK255otPM2ySPHEpPTA+w6H3l3r0CYXfrsRI4QFuCYfiubbqD6R/w==" hashValue="RuFImlaRd+YRCCAgu1CvAcA2sv+Q1CdY30EXdfJGBLNK5fRGp8iuEVBWT9IZWCXQUZfY4wYvSOjiBVhevNJyDQ==" algorithmName="SHA-512" password="E7DD"/>
  <autoFilter ref="C119:K15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VOŠ a SPŠ Žďár nad Sázavou - Rekonstrukce výdejny jídel Strojírenská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2868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ROUND((SUM(BE119:BE131)),  2)</f>
        <v>0</v>
      </c>
      <c r="G33" s="37"/>
      <c r="H33" s="37"/>
      <c r="I33" s="154">
        <v>0.20999999999999999</v>
      </c>
      <c r="J33" s="153">
        <f>ROUND(((SUM(BE119:BE131))*I33),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ROUND((SUM(BF119:BF131)),  2)</f>
        <v>0</v>
      </c>
      <c r="G34" s="37"/>
      <c r="H34" s="37"/>
      <c r="I34" s="154">
        <v>0.14999999999999999</v>
      </c>
      <c r="J34" s="153">
        <f>ROUND(((SUM(BF119:BF131))*I34),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ROUND((SUM(BG119:BG131)),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ROUND((SUM(BH119:BH131)),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ROUND((SUM(BI119:BI131)),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VOŠ a SPŠ Žďár nad Sázavou - Rekonstrukce výdejny jídel Strojírenská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07 - ostatní a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16. 1. 2023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1882/57, 586 01 Jihlava</v>
      </c>
      <c r="G91" s="39"/>
      <c r="H91" s="39"/>
      <c r="I91" s="31" t="s">
        <v>30</v>
      </c>
      <c r="J91" s="35" t="str">
        <f>E21</f>
        <v>Filip Marek, Beněnská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109</v>
      </c>
      <c r="D94" s="175"/>
      <c r="E94" s="175"/>
      <c r="F94" s="175"/>
      <c r="G94" s="175"/>
      <c r="H94" s="175"/>
      <c r="I94" s="175"/>
      <c r="J94" s="176" t="s">
        <v>110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111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112</v>
      </c>
    </row>
    <row r="97" s="9" customFormat="1" ht="24.96" customHeight="1">
      <c r="A97" s="9"/>
      <c r="B97" s="178"/>
      <c r="C97" s="179"/>
      <c r="D97" s="180" t="s">
        <v>2869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61"/>
      <c r="C98" s="262"/>
      <c r="D98" s="263" t="s">
        <v>2870</v>
      </c>
      <c r="E98" s="264"/>
      <c r="F98" s="264"/>
      <c r="G98" s="264"/>
      <c r="H98" s="264"/>
      <c r="I98" s="264"/>
      <c r="J98" s="265">
        <f>J122</f>
        <v>0</v>
      </c>
      <c r="K98" s="262"/>
      <c r="L98" s="266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61"/>
      <c r="C99" s="262"/>
      <c r="D99" s="263" t="s">
        <v>2871</v>
      </c>
      <c r="E99" s="264"/>
      <c r="F99" s="264"/>
      <c r="G99" s="264"/>
      <c r="H99" s="264"/>
      <c r="I99" s="264"/>
      <c r="J99" s="265">
        <f>J125</f>
        <v>0</v>
      </c>
      <c r="K99" s="262"/>
      <c r="L99" s="266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140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>VOŠ a SPŠ Žďár nad Sázavou - Rekonstrukce výdejny jídel Strojírenská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 07 - ostatní a vedlejší náklady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Žďár nad Sázavou</v>
      </c>
      <c r="G113" s="39"/>
      <c r="H113" s="39"/>
      <c r="I113" s="31" t="s">
        <v>22</v>
      </c>
      <c r="J113" s="78" t="str">
        <f>IF(J12="","",J12)</f>
        <v>16. 1. 2023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40.05" customHeight="1">
      <c r="A115" s="37"/>
      <c r="B115" s="38"/>
      <c r="C115" s="31" t="s">
        <v>24</v>
      </c>
      <c r="D115" s="39"/>
      <c r="E115" s="39"/>
      <c r="F115" s="26" t="str">
        <f>E15</f>
        <v>Kraj Vysočina, Žižkova 1882/57, 586 01 Jihlava</v>
      </c>
      <c r="G115" s="39"/>
      <c r="H115" s="39"/>
      <c r="I115" s="31" t="s">
        <v>30</v>
      </c>
      <c r="J115" s="35" t="str">
        <f>E21</f>
        <v>Filip Marek, Beněnská 326/34, Žďár nad Sázavou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Filip Marek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0" customFormat="1" ht="29.28" customHeight="1">
      <c r="A118" s="184"/>
      <c r="B118" s="185"/>
      <c r="C118" s="186" t="s">
        <v>141</v>
      </c>
      <c r="D118" s="187" t="s">
        <v>61</v>
      </c>
      <c r="E118" s="187" t="s">
        <v>57</v>
      </c>
      <c r="F118" s="187" t="s">
        <v>58</v>
      </c>
      <c r="G118" s="187" t="s">
        <v>142</v>
      </c>
      <c r="H118" s="187" t="s">
        <v>143</v>
      </c>
      <c r="I118" s="187" t="s">
        <v>144</v>
      </c>
      <c r="J118" s="188" t="s">
        <v>110</v>
      </c>
      <c r="K118" s="189" t="s">
        <v>145</v>
      </c>
      <c r="L118" s="190"/>
      <c r="M118" s="99" t="s">
        <v>1</v>
      </c>
      <c r="N118" s="100" t="s">
        <v>40</v>
      </c>
      <c r="O118" s="100" t="s">
        <v>146</v>
      </c>
      <c r="P118" s="100" t="s">
        <v>147</v>
      </c>
      <c r="Q118" s="100" t="s">
        <v>148</v>
      </c>
      <c r="R118" s="100" t="s">
        <v>149</v>
      </c>
      <c r="S118" s="100" t="s">
        <v>150</v>
      </c>
      <c r="T118" s="101" t="s">
        <v>151</v>
      </c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</row>
    <row r="119" s="2" customFormat="1" ht="22.8" customHeight="1">
      <c r="A119" s="37"/>
      <c r="B119" s="38"/>
      <c r="C119" s="106" t="s">
        <v>152</v>
      </c>
      <c r="D119" s="39"/>
      <c r="E119" s="39"/>
      <c r="F119" s="39"/>
      <c r="G119" s="39"/>
      <c r="H119" s="39"/>
      <c r="I119" s="39"/>
      <c r="J119" s="191">
        <f>BK119</f>
        <v>0</v>
      </c>
      <c r="K119" s="39"/>
      <c r="L119" s="43"/>
      <c r="M119" s="102"/>
      <c r="N119" s="192"/>
      <c r="O119" s="103"/>
      <c r="P119" s="193">
        <f>P120</f>
        <v>0</v>
      </c>
      <c r="Q119" s="103"/>
      <c r="R119" s="193">
        <f>R120</f>
        <v>0</v>
      </c>
      <c r="S119" s="103"/>
      <c r="T119" s="194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112</v>
      </c>
      <c r="BK119" s="195">
        <f>BK120</f>
        <v>0</v>
      </c>
    </row>
    <row r="120" s="11" customFormat="1" ht="25.92" customHeight="1">
      <c r="A120" s="11"/>
      <c r="B120" s="196"/>
      <c r="C120" s="197"/>
      <c r="D120" s="198" t="s">
        <v>75</v>
      </c>
      <c r="E120" s="199" t="s">
        <v>2872</v>
      </c>
      <c r="F120" s="199" t="s">
        <v>2873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P121+P122+P125</f>
        <v>0</v>
      </c>
      <c r="Q120" s="204"/>
      <c r="R120" s="205">
        <f>R121+R122+R125</f>
        <v>0</v>
      </c>
      <c r="S120" s="204"/>
      <c r="T120" s="206">
        <f>T121+T122+T125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178</v>
      </c>
      <c r="AT120" s="208" t="s">
        <v>75</v>
      </c>
      <c r="AU120" s="208" t="s">
        <v>76</v>
      </c>
      <c r="AY120" s="207" t="s">
        <v>155</v>
      </c>
      <c r="BK120" s="209">
        <f>BK121+BK122+BK125</f>
        <v>0</v>
      </c>
    </row>
    <row r="121" s="2" customFormat="1" ht="16.5" customHeight="1">
      <c r="A121" s="37"/>
      <c r="B121" s="38"/>
      <c r="C121" s="210" t="s">
        <v>84</v>
      </c>
      <c r="D121" s="210" t="s">
        <v>156</v>
      </c>
      <c r="E121" s="211" t="s">
        <v>2874</v>
      </c>
      <c r="F121" s="212" t="s">
        <v>2875</v>
      </c>
      <c r="G121" s="213" t="s">
        <v>1042</v>
      </c>
      <c r="H121" s="214">
        <v>1</v>
      </c>
      <c r="I121" s="215"/>
      <c r="J121" s="216">
        <f>ROUND(I121*H121,2)</f>
        <v>0</v>
      </c>
      <c r="K121" s="217"/>
      <c r="L121" s="43"/>
      <c r="M121" s="218" t="s">
        <v>1</v>
      </c>
      <c r="N121" s="219" t="s">
        <v>41</v>
      </c>
      <c r="O121" s="90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2876</v>
      </c>
      <c r="AT121" s="222" t="s">
        <v>156</v>
      </c>
      <c r="AU121" s="222" t="s">
        <v>84</v>
      </c>
      <c r="AY121" s="16" t="s">
        <v>155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84</v>
      </c>
      <c r="BK121" s="223">
        <f>ROUND(I121*H121,2)</f>
        <v>0</v>
      </c>
      <c r="BL121" s="16" t="s">
        <v>2876</v>
      </c>
      <c r="BM121" s="222" t="s">
        <v>2877</v>
      </c>
    </row>
    <row r="122" s="11" customFormat="1" ht="22.8" customHeight="1">
      <c r="A122" s="11"/>
      <c r="B122" s="196"/>
      <c r="C122" s="197"/>
      <c r="D122" s="198" t="s">
        <v>75</v>
      </c>
      <c r="E122" s="267" t="s">
        <v>2878</v>
      </c>
      <c r="F122" s="267" t="s">
        <v>2879</v>
      </c>
      <c r="G122" s="197"/>
      <c r="H122" s="197"/>
      <c r="I122" s="200"/>
      <c r="J122" s="268">
        <f>BK122</f>
        <v>0</v>
      </c>
      <c r="K122" s="197"/>
      <c r="L122" s="202"/>
      <c r="M122" s="203"/>
      <c r="N122" s="204"/>
      <c r="O122" s="204"/>
      <c r="P122" s="205">
        <f>SUM(P123:P124)</f>
        <v>0</v>
      </c>
      <c r="Q122" s="204"/>
      <c r="R122" s="205">
        <f>SUM(R123:R124)</f>
        <v>0</v>
      </c>
      <c r="S122" s="204"/>
      <c r="T122" s="206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178</v>
      </c>
      <c r="AT122" s="208" t="s">
        <v>75</v>
      </c>
      <c r="AU122" s="208" t="s">
        <v>84</v>
      </c>
      <c r="AY122" s="207" t="s">
        <v>155</v>
      </c>
      <c r="BK122" s="209">
        <f>SUM(BK123:BK124)</f>
        <v>0</v>
      </c>
    </row>
    <row r="123" s="2" customFormat="1" ht="16.5" customHeight="1">
      <c r="A123" s="37"/>
      <c r="B123" s="38"/>
      <c r="C123" s="210" t="s">
        <v>86</v>
      </c>
      <c r="D123" s="210" t="s">
        <v>156</v>
      </c>
      <c r="E123" s="211" t="s">
        <v>2880</v>
      </c>
      <c r="F123" s="212" t="s">
        <v>2881</v>
      </c>
      <c r="G123" s="213" t="s">
        <v>1042</v>
      </c>
      <c r="H123" s="214">
        <v>1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41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2876</v>
      </c>
      <c r="AT123" s="222" t="s">
        <v>156</v>
      </c>
      <c r="AU123" s="222" t="s">
        <v>86</v>
      </c>
      <c r="AY123" s="16" t="s">
        <v>155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84</v>
      </c>
      <c r="BK123" s="223">
        <f>ROUND(I123*H123,2)</f>
        <v>0</v>
      </c>
      <c r="BL123" s="16" t="s">
        <v>2876</v>
      </c>
      <c r="BM123" s="222" t="s">
        <v>2882</v>
      </c>
    </row>
    <row r="124" s="2" customFormat="1">
      <c r="A124" s="37"/>
      <c r="B124" s="38"/>
      <c r="C124" s="39"/>
      <c r="D124" s="226" t="s">
        <v>1678</v>
      </c>
      <c r="E124" s="39"/>
      <c r="F124" s="269" t="s">
        <v>2883</v>
      </c>
      <c r="G124" s="39"/>
      <c r="H124" s="39"/>
      <c r="I124" s="270"/>
      <c r="J124" s="39"/>
      <c r="K124" s="39"/>
      <c r="L124" s="43"/>
      <c r="M124" s="271"/>
      <c r="N124" s="272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1678</v>
      </c>
      <c r="AU124" s="16" t="s">
        <v>86</v>
      </c>
    </row>
    <row r="125" s="11" customFormat="1" ht="22.8" customHeight="1">
      <c r="A125" s="11"/>
      <c r="B125" s="196"/>
      <c r="C125" s="197"/>
      <c r="D125" s="198" t="s">
        <v>75</v>
      </c>
      <c r="E125" s="267" t="s">
        <v>2884</v>
      </c>
      <c r="F125" s="267" t="s">
        <v>2796</v>
      </c>
      <c r="G125" s="197"/>
      <c r="H125" s="197"/>
      <c r="I125" s="200"/>
      <c r="J125" s="268">
        <f>BK125</f>
        <v>0</v>
      </c>
      <c r="K125" s="197"/>
      <c r="L125" s="202"/>
      <c r="M125" s="203"/>
      <c r="N125" s="204"/>
      <c r="O125" s="204"/>
      <c r="P125" s="205">
        <f>SUM(P126:P131)</f>
        <v>0</v>
      </c>
      <c r="Q125" s="204"/>
      <c r="R125" s="205">
        <f>SUM(R126:R131)</f>
        <v>0</v>
      </c>
      <c r="S125" s="204"/>
      <c r="T125" s="206">
        <f>SUM(T126:T131)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178</v>
      </c>
      <c r="AT125" s="208" t="s">
        <v>75</v>
      </c>
      <c r="AU125" s="208" t="s">
        <v>84</v>
      </c>
      <c r="AY125" s="207" t="s">
        <v>155</v>
      </c>
      <c r="BK125" s="209">
        <f>SUM(BK126:BK131)</f>
        <v>0</v>
      </c>
    </row>
    <row r="126" s="2" customFormat="1" ht="21.75" customHeight="1">
      <c r="A126" s="37"/>
      <c r="B126" s="38"/>
      <c r="C126" s="210" t="s">
        <v>169</v>
      </c>
      <c r="D126" s="210" t="s">
        <v>156</v>
      </c>
      <c r="E126" s="211" t="s">
        <v>2885</v>
      </c>
      <c r="F126" s="212" t="s">
        <v>2886</v>
      </c>
      <c r="G126" s="213" t="s">
        <v>1042</v>
      </c>
      <c r="H126" s="214">
        <v>1</v>
      </c>
      <c r="I126" s="215"/>
      <c r="J126" s="216">
        <f>ROUND(I126*H126,2)</f>
        <v>0</v>
      </c>
      <c r="K126" s="217"/>
      <c r="L126" s="43"/>
      <c r="M126" s="218" t="s">
        <v>1</v>
      </c>
      <c r="N126" s="219" t="s">
        <v>41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2876</v>
      </c>
      <c r="AT126" s="222" t="s">
        <v>156</v>
      </c>
      <c r="AU126" s="222" t="s">
        <v>86</v>
      </c>
      <c r="AY126" s="16" t="s">
        <v>155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84</v>
      </c>
      <c r="BK126" s="223">
        <f>ROUND(I126*H126,2)</f>
        <v>0</v>
      </c>
      <c r="BL126" s="16" t="s">
        <v>2876</v>
      </c>
      <c r="BM126" s="222" t="s">
        <v>2887</v>
      </c>
    </row>
    <row r="127" s="2" customFormat="1" ht="21.75" customHeight="1">
      <c r="A127" s="37"/>
      <c r="B127" s="38"/>
      <c r="C127" s="210" t="s">
        <v>160</v>
      </c>
      <c r="D127" s="210" t="s">
        <v>156</v>
      </c>
      <c r="E127" s="211" t="s">
        <v>2888</v>
      </c>
      <c r="F127" s="212" t="s">
        <v>2889</v>
      </c>
      <c r="G127" s="213" t="s">
        <v>1042</v>
      </c>
      <c r="H127" s="214">
        <v>1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41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2876</v>
      </c>
      <c r="AT127" s="222" t="s">
        <v>156</v>
      </c>
      <c r="AU127" s="222" t="s">
        <v>86</v>
      </c>
      <c r="AY127" s="16" t="s">
        <v>155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84</v>
      </c>
      <c r="BK127" s="223">
        <f>ROUND(I127*H127,2)</f>
        <v>0</v>
      </c>
      <c r="BL127" s="16" t="s">
        <v>2876</v>
      </c>
      <c r="BM127" s="222" t="s">
        <v>2890</v>
      </c>
    </row>
    <row r="128" s="2" customFormat="1" ht="24.15" customHeight="1">
      <c r="A128" s="37"/>
      <c r="B128" s="38"/>
      <c r="C128" s="210" t="s">
        <v>178</v>
      </c>
      <c r="D128" s="210" t="s">
        <v>156</v>
      </c>
      <c r="E128" s="211" t="s">
        <v>2891</v>
      </c>
      <c r="F128" s="212" t="s">
        <v>2892</v>
      </c>
      <c r="G128" s="213" t="s">
        <v>2771</v>
      </c>
      <c r="H128" s="214">
        <v>6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41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2876</v>
      </c>
      <c r="AT128" s="222" t="s">
        <v>156</v>
      </c>
      <c r="AU128" s="222" t="s">
        <v>86</v>
      </c>
      <c r="AY128" s="16" t="s">
        <v>155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84</v>
      </c>
      <c r="BK128" s="223">
        <f>ROUND(I128*H128,2)</f>
        <v>0</v>
      </c>
      <c r="BL128" s="16" t="s">
        <v>2876</v>
      </c>
      <c r="BM128" s="222" t="s">
        <v>2893</v>
      </c>
    </row>
    <row r="129" s="2" customFormat="1" ht="24.15" customHeight="1">
      <c r="A129" s="37"/>
      <c r="B129" s="38"/>
      <c r="C129" s="210" t="s">
        <v>186</v>
      </c>
      <c r="D129" s="210" t="s">
        <v>156</v>
      </c>
      <c r="E129" s="211" t="s">
        <v>2894</v>
      </c>
      <c r="F129" s="212" t="s">
        <v>2895</v>
      </c>
      <c r="G129" s="213" t="s">
        <v>1042</v>
      </c>
      <c r="H129" s="214">
        <v>1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41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2876</v>
      </c>
      <c r="AT129" s="222" t="s">
        <v>156</v>
      </c>
      <c r="AU129" s="222" t="s">
        <v>86</v>
      </c>
      <c r="AY129" s="16" t="s">
        <v>155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84</v>
      </c>
      <c r="BK129" s="223">
        <f>ROUND(I129*H129,2)</f>
        <v>0</v>
      </c>
      <c r="BL129" s="16" t="s">
        <v>2876</v>
      </c>
      <c r="BM129" s="222" t="s">
        <v>2896</v>
      </c>
    </row>
    <row r="130" s="2" customFormat="1" ht="33" customHeight="1">
      <c r="A130" s="37"/>
      <c r="B130" s="38"/>
      <c r="C130" s="210" t="s">
        <v>192</v>
      </c>
      <c r="D130" s="210" t="s">
        <v>156</v>
      </c>
      <c r="E130" s="211" t="s">
        <v>2897</v>
      </c>
      <c r="F130" s="212" t="s">
        <v>2898</v>
      </c>
      <c r="G130" s="213" t="s">
        <v>2771</v>
      </c>
      <c r="H130" s="214">
        <v>4</v>
      </c>
      <c r="I130" s="215"/>
      <c r="J130" s="216">
        <f>ROUND(I130*H130,2)</f>
        <v>0</v>
      </c>
      <c r="K130" s="217"/>
      <c r="L130" s="43"/>
      <c r="M130" s="218" t="s">
        <v>1</v>
      </c>
      <c r="N130" s="219" t="s">
        <v>41</v>
      </c>
      <c r="O130" s="90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2899</v>
      </c>
      <c r="AT130" s="222" t="s">
        <v>156</v>
      </c>
      <c r="AU130" s="222" t="s">
        <v>86</v>
      </c>
      <c r="AY130" s="16" t="s">
        <v>155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84</v>
      </c>
      <c r="BK130" s="223">
        <f>ROUND(I130*H130,2)</f>
        <v>0</v>
      </c>
      <c r="BL130" s="16" t="s">
        <v>2899</v>
      </c>
      <c r="BM130" s="222" t="s">
        <v>2900</v>
      </c>
    </row>
    <row r="131" s="2" customFormat="1" ht="16.5" customHeight="1">
      <c r="A131" s="37"/>
      <c r="B131" s="38"/>
      <c r="C131" s="210" t="s">
        <v>197</v>
      </c>
      <c r="D131" s="210" t="s">
        <v>156</v>
      </c>
      <c r="E131" s="211" t="s">
        <v>2901</v>
      </c>
      <c r="F131" s="212" t="s">
        <v>2902</v>
      </c>
      <c r="G131" s="213" t="s">
        <v>2771</v>
      </c>
      <c r="H131" s="214">
        <v>4</v>
      </c>
      <c r="I131" s="215"/>
      <c r="J131" s="216">
        <f>ROUND(I131*H131,2)</f>
        <v>0</v>
      </c>
      <c r="K131" s="217"/>
      <c r="L131" s="43"/>
      <c r="M131" s="273" t="s">
        <v>1</v>
      </c>
      <c r="N131" s="274" t="s">
        <v>41</v>
      </c>
      <c r="O131" s="275"/>
      <c r="P131" s="276">
        <f>O131*H131</f>
        <v>0</v>
      </c>
      <c r="Q131" s="276">
        <v>0</v>
      </c>
      <c r="R131" s="276">
        <f>Q131*H131</f>
        <v>0</v>
      </c>
      <c r="S131" s="276">
        <v>0</v>
      </c>
      <c r="T131" s="27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2899</v>
      </c>
      <c r="AT131" s="222" t="s">
        <v>156</v>
      </c>
      <c r="AU131" s="222" t="s">
        <v>86</v>
      </c>
      <c r="AY131" s="16" t="s">
        <v>155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84</v>
      </c>
      <c r="BK131" s="223">
        <f>ROUND(I131*H131,2)</f>
        <v>0</v>
      </c>
      <c r="BL131" s="16" t="s">
        <v>2899</v>
      </c>
      <c r="BM131" s="222" t="s">
        <v>2903</v>
      </c>
    </row>
    <row r="132" s="2" customFormat="1" ht="6.96" customHeight="1">
      <c r="A132" s="37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LYauB9vAn/PHsfK75yQeNqa1aSFSo35iasSjzlUb3uOuhZv/3pcFiqiaLzd/SYG3hC3+4ohopJtd3/uXyVWTgw==" hashValue="ScPAKl0ajcwXfwR7UvSPuwHiBsYvDlBBZxgzQfEyumXTsWoh8dLk4uwB19P4KVWLPXvyhWK6F7VO9ybJK8asFA==" algorithmName="SHA-512" password="E7DD"/>
  <autoFilter ref="C118:K13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FILA\Filip</dc:creator>
  <cp:lastModifiedBy>FILA\Filip</cp:lastModifiedBy>
  <dcterms:created xsi:type="dcterms:W3CDTF">2023-01-18T09:18:22Z</dcterms:created>
  <dcterms:modified xsi:type="dcterms:W3CDTF">2023-01-18T09:18:38Z</dcterms:modified>
</cp:coreProperties>
</file>